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73" documentId="8_{FE522F47-6D24-49AE-AFDB-8A87C8CEAA2B}" xr6:coauthVersionLast="47" xr6:coauthVersionMax="47" xr10:uidLastSave="{57DAE21F-973E-454D-82AE-2F3700AC20F8}"/>
  <bookViews>
    <workbookView xWindow="28680" yWindow="-120" windowWidth="29040" windowHeight="15720" xr2:uid="{479BFD07-5F9E-4764-A2B4-8E8795D5EF58}"/>
  </bookViews>
  <sheets>
    <sheet name="B03" sheetId="1" r:id="rId1"/>
    <sheet name="Hoja1" sheetId="2" r:id="rId2"/>
  </sheets>
  <definedNames>
    <definedName name="_xlnm.Print_Area" localSheetId="0">'B03'!$A$1:$L$19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K11" i="1"/>
  <c r="J12" i="1"/>
  <c r="K12" i="1"/>
  <c r="L12" i="1"/>
  <c r="J13" i="1"/>
  <c r="K13" i="1"/>
  <c r="L13" i="1" s="1"/>
  <c r="J14" i="1"/>
  <c r="K14" i="1"/>
  <c r="L14" i="1"/>
  <c r="J15" i="1"/>
  <c r="K15" i="1"/>
  <c r="L15" i="1" s="1"/>
  <c r="J16" i="1"/>
  <c r="K16" i="1"/>
  <c r="L16" i="1" s="1"/>
  <c r="J17" i="1"/>
  <c r="K17" i="1"/>
  <c r="L17" i="1" s="1"/>
  <c r="J18" i="1"/>
  <c r="K18" i="1"/>
  <c r="L18" i="1" s="1"/>
  <c r="J19" i="1"/>
  <c r="K19" i="1"/>
  <c r="J20" i="1"/>
  <c r="K20" i="1"/>
  <c r="L20" i="1"/>
  <c r="J21" i="1"/>
  <c r="K21" i="1"/>
  <c r="J22" i="1"/>
  <c r="K22" i="1"/>
  <c r="L22" i="1" s="1"/>
  <c r="J23" i="1"/>
  <c r="K23" i="1"/>
  <c r="L23" i="1" s="1"/>
  <c r="J24" i="1"/>
  <c r="K24" i="1"/>
  <c r="L24" i="1" s="1"/>
  <c r="J25" i="1"/>
  <c r="K25" i="1"/>
  <c r="L25" i="1" s="1"/>
  <c r="J26" i="1"/>
  <c r="K26" i="1"/>
  <c r="J27" i="1"/>
  <c r="K27" i="1"/>
  <c r="J28" i="1"/>
  <c r="K28" i="1"/>
  <c r="L28" i="1" s="1"/>
  <c r="J29" i="1"/>
  <c r="K29" i="1"/>
  <c r="L29" i="1"/>
  <c r="J30" i="1"/>
  <c r="K30" i="1"/>
  <c r="J31" i="1"/>
  <c r="K31" i="1"/>
  <c r="J32" i="1"/>
  <c r="K32" i="1"/>
  <c r="L32" i="1" s="1"/>
  <c r="J33" i="1"/>
  <c r="K33" i="1"/>
  <c r="J34" i="1"/>
  <c r="K34" i="1"/>
  <c r="L34" i="1"/>
  <c r="J35" i="1"/>
  <c r="K35" i="1"/>
  <c r="J36" i="1"/>
  <c r="K36" i="1"/>
  <c r="L36" i="1"/>
  <c r="J37" i="1"/>
  <c r="K37" i="1"/>
  <c r="J38" i="1"/>
  <c r="K38" i="1"/>
  <c r="L38" i="1"/>
  <c r="J39" i="1"/>
  <c r="K39" i="1"/>
  <c r="J40" i="1"/>
  <c r="K40" i="1"/>
  <c r="J41" i="1"/>
  <c r="K41" i="1"/>
  <c r="L41" i="1"/>
  <c r="J42" i="1"/>
  <c r="L42" i="1" s="1"/>
  <c r="K42" i="1"/>
  <c r="J43" i="1"/>
  <c r="K43" i="1"/>
  <c r="L43" i="1" s="1"/>
  <c r="J44" i="1"/>
  <c r="K44" i="1"/>
  <c r="J45" i="1"/>
  <c r="K45" i="1"/>
  <c r="J46" i="1"/>
  <c r="K46" i="1"/>
  <c r="L46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J2" i="1"/>
  <c r="J3" i="1"/>
  <c r="J4" i="1"/>
  <c r="J5" i="1"/>
  <c r="J6" i="1"/>
  <c r="J7" i="1"/>
  <c r="J8" i="1"/>
  <c r="J9" i="1"/>
  <c r="J10" i="1"/>
  <c r="K3" i="1"/>
  <c r="K4" i="1"/>
  <c r="K5" i="1"/>
  <c r="K6" i="1"/>
  <c r="K7" i="1"/>
  <c r="K8" i="1"/>
  <c r="K9" i="1"/>
  <c r="K10" i="1"/>
  <c r="K2" i="1"/>
  <c r="L45" i="1" l="1"/>
  <c r="L19" i="1"/>
  <c r="L33" i="1"/>
  <c r="L37" i="1"/>
  <c r="L27" i="1"/>
  <c r="L21" i="1"/>
  <c r="L40" i="1"/>
  <c r="L31" i="1"/>
  <c r="L26" i="1"/>
  <c r="L44" i="1"/>
  <c r="L30" i="1"/>
  <c r="L11" i="1"/>
  <c r="L35" i="1"/>
  <c r="L39" i="1"/>
  <c r="G10" i="1"/>
  <c r="L10" i="1"/>
  <c r="G3" i="1" l="1"/>
  <c r="G4" i="1"/>
  <c r="G5" i="1"/>
  <c r="G6" i="1"/>
  <c r="G7" i="1"/>
  <c r="G8" i="1"/>
  <c r="G9" i="1"/>
  <c r="G2" i="1"/>
  <c r="Y7" i="1" l="1"/>
  <c r="Y13" i="1"/>
  <c r="Y19" i="1"/>
  <c r="P3" i="1"/>
  <c r="P15" i="1"/>
  <c r="Q5" i="1"/>
  <c r="Q17" i="1"/>
  <c r="Z11" i="1"/>
  <c r="Q3" i="1"/>
  <c r="P2" i="1"/>
  <c r="Z7" i="1"/>
  <c r="Z13" i="1"/>
  <c r="Z19" i="1"/>
  <c r="P4" i="1"/>
  <c r="P16" i="1"/>
  <c r="Q6" i="1"/>
  <c r="Q18" i="1"/>
  <c r="Q9" i="1"/>
  <c r="Y4" i="1"/>
  <c r="Z24" i="1"/>
  <c r="Y2" i="1"/>
  <c r="Y8" i="1"/>
  <c r="Y14" i="1"/>
  <c r="Y20" i="1"/>
  <c r="P5" i="1"/>
  <c r="P17" i="1"/>
  <c r="Q7" i="1"/>
  <c r="Q19" i="1"/>
  <c r="P19" i="1"/>
  <c r="P21" i="1"/>
  <c r="Q23" i="1"/>
  <c r="Z5" i="1"/>
  <c r="P12" i="1"/>
  <c r="Y6" i="1"/>
  <c r="Z18" i="1"/>
  <c r="Q16" i="1"/>
  <c r="Z2" i="1"/>
  <c r="Z8" i="1"/>
  <c r="Z14" i="1"/>
  <c r="Z20" i="1"/>
  <c r="P6" i="1"/>
  <c r="P18" i="1"/>
  <c r="Q8" i="1"/>
  <c r="Q20" i="1"/>
  <c r="Q21" i="1"/>
  <c r="Y16" i="1"/>
  <c r="P9" i="1"/>
  <c r="Z17" i="1"/>
  <c r="P24" i="1"/>
  <c r="Y24" i="1"/>
  <c r="Q15" i="1"/>
  <c r="Y3" i="1"/>
  <c r="Y9" i="1"/>
  <c r="Y15" i="1"/>
  <c r="Y21" i="1"/>
  <c r="P7" i="1"/>
  <c r="Y22" i="1"/>
  <c r="Q11" i="1"/>
  <c r="Q2" i="1"/>
  <c r="P13" i="1"/>
  <c r="Z6" i="1"/>
  <c r="Q4" i="1"/>
  <c r="Z3" i="1"/>
  <c r="Z9" i="1"/>
  <c r="Z15" i="1"/>
  <c r="Z21" i="1"/>
  <c r="P8" i="1"/>
  <c r="P20" i="1"/>
  <c r="Q10" i="1"/>
  <c r="Q22" i="1"/>
  <c r="Y10" i="1"/>
  <c r="Z23" i="1"/>
  <c r="Q14" i="1"/>
  <c r="Y18" i="1"/>
  <c r="Z12" i="1"/>
  <c r="Z4" i="1"/>
  <c r="Z10" i="1"/>
  <c r="Z16" i="1"/>
  <c r="Z22" i="1"/>
  <c r="P10" i="1"/>
  <c r="P22" i="1"/>
  <c r="Q12" i="1"/>
  <c r="Q24" i="1"/>
  <c r="Y5" i="1"/>
  <c r="Y11" i="1"/>
  <c r="Y17" i="1"/>
  <c r="Y23" i="1"/>
  <c r="P11" i="1"/>
  <c r="P23" i="1"/>
  <c r="Q13" i="1"/>
  <c r="Y12" i="1"/>
  <c r="P14" i="1"/>
  <c r="AA17" i="1" l="1"/>
  <c r="AA8" i="1"/>
  <c r="T10" i="1"/>
  <c r="T9" i="1"/>
  <c r="T11" i="1"/>
  <c r="T12" i="1"/>
  <c r="T13" i="1"/>
  <c r="T21" i="1"/>
  <c r="T19" i="1"/>
  <c r="T17" i="1"/>
  <c r="T24" i="1"/>
  <c r="T20" i="1"/>
  <c r="T18" i="1"/>
  <c r="T16" i="1"/>
  <c r="T22" i="1"/>
  <c r="T8" i="1"/>
  <c r="AA21" i="1"/>
  <c r="AA19" i="1"/>
  <c r="AA7" i="1"/>
  <c r="T23" i="1"/>
  <c r="AA4" i="1"/>
  <c r="AA20" i="1"/>
  <c r="T7" i="1"/>
  <c r="T15" i="1"/>
  <c r="T14" i="1"/>
  <c r="AA5" i="1"/>
  <c r="AA24" i="1"/>
  <c r="AA10" i="1"/>
  <c r="AA16" i="1"/>
  <c r="AA18" i="1"/>
  <c r="AA3" i="1"/>
  <c r="T5" i="1"/>
  <c r="T3" i="1"/>
  <c r="AA6" i="1"/>
  <c r="AA2" i="1"/>
  <c r="T2" i="1"/>
  <c r="AA14" i="1"/>
  <c r="T4" i="1"/>
  <c r="AA22" i="1"/>
  <c r="AA11" i="1"/>
  <c r="AA13" i="1"/>
  <c r="T6" i="1"/>
  <c r="AA23" i="1"/>
  <c r="AA12" i="1"/>
  <c r="AA15" i="1"/>
  <c r="AA9" i="1"/>
  <c r="L7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L9" i="1" l="1"/>
  <c r="L8" i="1"/>
  <c r="L6" i="1"/>
  <c r="L4" i="1"/>
  <c r="L3" i="1"/>
  <c r="L5" i="1"/>
  <c r="L2" i="1"/>
</calcChain>
</file>

<file path=xl/sharedStrings.xml><?xml version="1.0" encoding="utf-8"?>
<sst xmlns="http://schemas.openxmlformats.org/spreadsheetml/2006/main" count="280" uniqueCount="115">
  <si>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</si>
  <si>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</si>
  <si>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</si>
  <si>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</si>
  <si>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</si>
  <si>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</si>
  <si>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</si>
  <si>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</si>
  <si>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</si>
  <si>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</si>
  <si>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</si>
  <si>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</si>
  <si>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</si>
  <si>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</si>
  <si>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</si>
  <si>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</si>
  <si>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4C</t>
  </si>
  <si>
    <t>16:30 a 16:59</t>
  </si>
  <si>
    <t>5A</t>
  </si>
  <si>
    <t>17:00 a 17:29</t>
  </si>
  <si>
    <t>17:30 a 17:59</t>
  </si>
  <si>
    <t>18:00 a 18:29</t>
  </si>
  <si>
    <t>18:30 a 18:59</t>
  </si>
  <si>
    <t>19:00 a 19:29</t>
  </si>
  <si>
    <t>19:30 a 19:59</t>
  </si>
  <si>
    <t>4A</t>
  </si>
  <si>
    <t>20:00 a 20:29</t>
  </si>
  <si>
    <t>4B</t>
  </si>
  <si>
    <t>MH</t>
  </si>
  <si>
    <t>Factor</t>
  </si>
  <si>
    <t>Bus Tipo C</t>
  </si>
  <si>
    <t>Bus Tipo B</t>
  </si>
  <si>
    <t>BUS</t>
  </si>
  <si>
    <t>1A</t>
  </si>
  <si>
    <t>1B</t>
  </si>
  <si>
    <t>5B</t>
  </si>
  <si>
    <t>06:30 a 06:59</t>
  </si>
  <si>
    <t>06:30 a 07:29</t>
  </si>
  <si>
    <t>07:00 a 07:29</t>
  </si>
  <si>
    <t>07:00 a 07:59</t>
  </si>
  <si>
    <t>07:30 a 07:59</t>
  </si>
  <si>
    <t>07:30 a 08:29</t>
  </si>
  <si>
    <t>08:00 a 08:29</t>
  </si>
  <si>
    <t>08:30 a 09:00</t>
  </si>
  <si>
    <t>8:30 a 8:59</t>
  </si>
  <si>
    <t>9:00 a 9:59</t>
  </si>
  <si>
    <t>9:30 a 9:59</t>
  </si>
  <si>
    <t>10:00 a 10:59</t>
  </si>
  <si>
    <t>10:30 a 10:59</t>
  </si>
  <si>
    <t>11:00 a 11:59</t>
  </si>
  <si>
    <t>11:30 a 11:59</t>
  </si>
  <si>
    <t>12:00 a 12:59</t>
  </si>
  <si>
    <t>12:30 a 12:59</t>
  </si>
  <si>
    <t>13:00 a 13:59</t>
  </si>
  <si>
    <t>13:30 a 13:59</t>
  </si>
  <si>
    <t>14:00 a 14:59</t>
  </si>
  <si>
    <t>14:30 a 14:59</t>
  </si>
  <si>
    <t>15:00 a 15:59</t>
  </si>
  <si>
    <t>15:30 a 15:59</t>
  </si>
  <si>
    <t>17:00 a 17:59</t>
  </si>
  <si>
    <t>18:00 a 18:59</t>
  </si>
  <si>
    <t>19:00 a 19:59</t>
  </si>
  <si>
    <t>8:00 a 8:59</t>
  </si>
  <si>
    <t>8:30 a 9:29</t>
  </si>
  <si>
    <t>9:00 a 9:29</t>
  </si>
  <si>
    <t>10:00 a 10:29</t>
  </si>
  <si>
    <t>11:00 a 11:29</t>
  </si>
  <si>
    <t>12:00 a 12:29</t>
  </si>
  <si>
    <t>13:00 a 13:29</t>
  </si>
  <si>
    <t>14:00 a 14:29</t>
  </si>
  <si>
    <t>15:00 a 15:29</t>
  </si>
  <si>
    <t>16:00 a 16:29</t>
  </si>
  <si>
    <t>9:30 a 10:29</t>
  </si>
  <si>
    <t>10:30 a 11:29</t>
  </si>
  <si>
    <t>11:30 a 12:29</t>
  </si>
  <si>
    <t>12:30 a 13:29</t>
  </si>
  <si>
    <t>13:30 a 14:29</t>
  </si>
  <si>
    <t>15:30 a 16:29</t>
  </si>
  <si>
    <t>16:30 a 17:29</t>
  </si>
  <si>
    <t>17:30 a 18:29</t>
  </si>
  <si>
    <t>18:30 a 19:29</t>
  </si>
  <si>
    <t>19:30 a 20:29</t>
  </si>
  <si>
    <t>B03</t>
  </si>
  <si>
    <t>LXDJ22</t>
  </si>
  <si>
    <t>SKHG79</t>
  </si>
  <si>
    <t>LXDJ10</t>
  </si>
  <si>
    <t>SKHG95</t>
  </si>
  <si>
    <t>LDJP71</t>
  </si>
  <si>
    <t>LXDH91</t>
  </si>
  <si>
    <t>LXDH92</t>
  </si>
  <si>
    <t>LXDH93</t>
  </si>
  <si>
    <t>LXDJ12</t>
  </si>
  <si>
    <t>LXDJ13</t>
  </si>
  <si>
    <t>LXDJ14</t>
  </si>
  <si>
    <t>LXDJ18</t>
  </si>
  <si>
    <t>SHCY34</t>
  </si>
  <si>
    <t>SHCY47</t>
  </si>
  <si>
    <t>SHCY55</t>
  </si>
  <si>
    <t>SHXD76</t>
  </si>
  <si>
    <t>SHXF27</t>
  </si>
  <si>
    <t>SKHG47</t>
  </si>
  <si>
    <t>SKHG55</t>
  </si>
  <si>
    <t>SKHG59</t>
  </si>
  <si>
    <t>SKHG69</t>
  </si>
  <si>
    <t>SKHG82</t>
  </si>
  <si>
    <t>SKHG89</t>
  </si>
  <si>
    <t>SKHG90</t>
  </si>
  <si>
    <t>SKHG92</t>
  </si>
  <si>
    <t>SKHG93</t>
  </si>
  <si>
    <t>SPZX36</t>
  </si>
  <si>
    <t>SPZX41</t>
  </si>
  <si>
    <t>PB379</t>
  </si>
  <si>
    <t>LXDS17</t>
  </si>
  <si>
    <t>SKHD93</t>
  </si>
  <si>
    <t>SKHJ55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</si>
</sst>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</cellStyleXfs>
  <cellXfs count="21">
    <xf numFmtId="0" fontId="0" fillId="0" borderId="0" xfId="0"/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7">
    <cellStyle name="Normal" xfId="0" builtinId="0"/>
    <cellStyle name="Normal 17" xfId="2" xr:uid="{D8647A40-1CD6-4B3B-88D8-5594FDDD9ED6}"/>
    <cellStyle name="Normal 34" xfId="4" xr:uid="{5672AC09-AE86-49D0-9F96-367CB3E62EAB}"/>
    <cellStyle name="Normal 35" xfId="6" xr:uid="{D842FB79-3770-4900-B56C-8693F765A468}"/>
    <cellStyle name="Normal 36" xfId="3" xr:uid="{BB0030C6-D45F-4923-950D-2DDDE6ADC9F1}"/>
    <cellStyle name="Normal 4" xfId="5" xr:uid="{661D8AFD-6C60-43E5-AB35-ED3AFF8A0E7A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B03 Domingo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'B03'!$P$1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'B03'!$O$2:$O$24</c:f>
              <c:strCache>
                <c:ptCount val="23"/>
                <c:pt idx="0">
                  <c:v>8:30 a 8:59</c:v>
                </c:pt>
                <c:pt idx="1">
                  <c:v>9:00 a 9:29</c:v>
                </c:pt>
                <c:pt idx="2">
                  <c:v>9:30 a 9:59</c:v>
                </c:pt>
                <c:pt idx="3">
                  <c:v>10:00 a 10:29</c:v>
                </c:pt>
                <c:pt idx="4">
                  <c:v>10:30 a 10:59</c:v>
                </c:pt>
                <c:pt idx="5">
                  <c:v>11:00 a 11:29</c:v>
                </c:pt>
                <c:pt idx="6">
                  <c:v>11:30 a 11:59</c:v>
                </c:pt>
                <c:pt idx="7">
                  <c:v>12:00 a 12:29</c:v>
                </c:pt>
                <c:pt idx="8">
                  <c:v>12:30 a 12:59</c:v>
                </c:pt>
                <c:pt idx="9">
                  <c:v>13:00 a 13:29</c:v>
                </c:pt>
                <c:pt idx="10">
                  <c:v>13:30 a 13:59</c:v>
                </c:pt>
                <c:pt idx="11">
                  <c:v>14:00 a 14:29</c:v>
                </c:pt>
                <c:pt idx="12">
                  <c:v>14:30 a 14:59</c:v>
                </c:pt>
                <c:pt idx="13">
                  <c:v>15:00 a 15:29</c:v>
                </c:pt>
                <c:pt idx="14">
                  <c:v>15:30 a 15:59</c:v>
                </c:pt>
                <c:pt idx="15">
                  <c:v>16:00 a 16:29</c:v>
                </c:pt>
                <c:pt idx="16">
                  <c:v>16:30 a 16:59</c:v>
                </c:pt>
                <c:pt idx="17">
                  <c:v>17:00 a 17:29</c:v>
                </c:pt>
                <c:pt idx="18">
                  <c:v>17:30 a 17:59</c:v>
                </c:pt>
                <c:pt idx="19">
                  <c:v>18:00 a 18:29</c:v>
                </c:pt>
                <c:pt idx="20">
                  <c:v>18:30 a 18:59</c:v>
                </c:pt>
                <c:pt idx="21">
                  <c:v>19:00 a 19:29</c:v>
                </c:pt>
                <c:pt idx="22">
                  <c:v>19:30 a 19:59</c:v>
                </c:pt>
              </c:strCache>
            </c:strRef>
          </c:cat>
          <c:val>
            <c:numRef>
              <c:f>'B03'!$P$2:$P$24</c:f>
              <c:numCache>
                <c:formatCode>0</c:formatCode>
                <c:ptCount val="23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270</c:v>
                </c:pt>
                <c:pt idx="4">
                  <c:v>270</c:v>
                </c:pt>
                <c:pt idx="5">
                  <c:v>360</c:v>
                </c:pt>
                <c:pt idx="6">
                  <c:v>90</c:v>
                </c:pt>
                <c:pt idx="7">
                  <c:v>270</c:v>
                </c:pt>
                <c:pt idx="8">
                  <c:v>180</c:v>
                </c:pt>
                <c:pt idx="9">
                  <c:v>180</c:v>
                </c:pt>
                <c:pt idx="10">
                  <c:v>180</c:v>
                </c:pt>
                <c:pt idx="11">
                  <c:v>90</c:v>
                </c:pt>
                <c:pt idx="12">
                  <c:v>270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270</c:v>
                </c:pt>
                <c:pt idx="17">
                  <c:v>180</c:v>
                </c:pt>
                <c:pt idx="18">
                  <c:v>90</c:v>
                </c:pt>
                <c:pt idx="19">
                  <c:v>180</c:v>
                </c:pt>
                <c:pt idx="20">
                  <c:v>180</c:v>
                </c:pt>
                <c:pt idx="21">
                  <c:v>90</c:v>
                </c:pt>
                <c:pt idx="22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'B03'!$Q$1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'B03'!$O$2:$O$24</c:f>
              <c:strCache>
                <c:ptCount val="23"/>
                <c:pt idx="0">
                  <c:v>8:30 a 8:59</c:v>
                </c:pt>
                <c:pt idx="1">
                  <c:v>9:00 a 9:29</c:v>
                </c:pt>
                <c:pt idx="2">
                  <c:v>9:30 a 9:59</c:v>
                </c:pt>
                <c:pt idx="3">
                  <c:v>10:00 a 10:29</c:v>
                </c:pt>
                <c:pt idx="4">
                  <c:v>10:30 a 10:59</c:v>
                </c:pt>
                <c:pt idx="5">
                  <c:v>11:00 a 11:29</c:v>
                </c:pt>
                <c:pt idx="6">
                  <c:v>11:30 a 11:59</c:v>
                </c:pt>
                <c:pt idx="7">
                  <c:v>12:00 a 12:29</c:v>
                </c:pt>
                <c:pt idx="8">
                  <c:v>12:30 a 12:59</c:v>
                </c:pt>
                <c:pt idx="9">
                  <c:v>13:00 a 13:29</c:v>
                </c:pt>
                <c:pt idx="10">
                  <c:v>13:30 a 13:59</c:v>
                </c:pt>
                <c:pt idx="11">
                  <c:v>14:00 a 14:29</c:v>
                </c:pt>
                <c:pt idx="12">
                  <c:v>14:30 a 14:59</c:v>
                </c:pt>
                <c:pt idx="13">
                  <c:v>15:00 a 15:29</c:v>
                </c:pt>
                <c:pt idx="14">
                  <c:v>15:30 a 15:59</c:v>
                </c:pt>
                <c:pt idx="15">
                  <c:v>16:00 a 16:29</c:v>
                </c:pt>
                <c:pt idx="16">
                  <c:v>16:30 a 16:59</c:v>
                </c:pt>
                <c:pt idx="17">
                  <c:v>17:00 a 17:29</c:v>
                </c:pt>
                <c:pt idx="18">
                  <c:v>17:30 a 17:59</c:v>
                </c:pt>
                <c:pt idx="19">
                  <c:v>18:00 a 18:29</c:v>
                </c:pt>
                <c:pt idx="20">
                  <c:v>18:30 a 18:59</c:v>
                </c:pt>
                <c:pt idx="21">
                  <c:v>19:00 a 19:29</c:v>
                </c:pt>
                <c:pt idx="22">
                  <c:v>19:30 a 19:59</c:v>
                </c:pt>
              </c:strCache>
            </c:strRef>
          </c:cat>
          <c:val>
            <c:numRef>
              <c:f>'B03'!$Q$2:$Q$24</c:f>
              <c:numCache>
                <c:formatCode>0</c:formatCode>
                <c:ptCount val="23"/>
                <c:pt idx="0">
                  <c:v>36</c:v>
                </c:pt>
                <c:pt idx="1">
                  <c:v>18</c:v>
                </c:pt>
                <c:pt idx="2">
                  <c:v>46.8</c:v>
                </c:pt>
                <c:pt idx="3">
                  <c:v>27</c:v>
                </c:pt>
                <c:pt idx="4">
                  <c:v>55.8</c:v>
                </c:pt>
                <c:pt idx="5">
                  <c:v>46.8</c:v>
                </c:pt>
                <c:pt idx="6">
                  <c:v>9</c:v>
                </c:pt>
                <c:pt idx="7">
                  <c:v>66.599999999999994</c:v>
                </c:pt>
                <c:pt idx="8">
                  <c:v>36</c:v>
                </c:pt>
                <c:pt idx="9">
                  <c:v>63</c:v>
                </c:pt>
                <c:pt idx="10">
                  <c:v>87</c:v>
                </c:pt>
                <c:pt idx="11">
                  <c:v>78</c:v>
                </c:pt>
                <c:pt idx="12">
                  <c:v>59.400000000000006</c:v>
                </c:pt>
                <c:pt idx="13">
                  <c:v>27</c:v>
                </c:pt>
                <c:pt idx="14">
                  <c:v>19.8</c:v>
                </c:pt>
                <c:pt idx="15">
                  <c:v>27</c:v>
                </c:pt>
                <c:pt idx="16">
                  <c:v>37.799999999999997</c:v>
                </c:pt>
                <c:pt idx="17">
                  <c:v>85.8</c:v>
                </c:pt>
                <c:pt idx="18">
                  <c:v>66</c:v>
                </c:pt>
                <c:pt idx="19">
                  <c:v>75</c:v>
                </c:pt>
                <c:pt idx="20">
                  <c:v>18</c:v>
                </c:pt>
                <c:pt idx="21">
                  <c:v>9</c:v>
                </c:pt>
                <c:pt idx="22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'B03'!$T$1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'B03'!$O$2:$O$24</c:f>
              <c:strCache>
                <c:ptCount val="23"/>
                <c:pt idx="0">
                  <c:v>8:30 a 8:59</c:v>
                </c:pt>
                <c:pt idx="1">
                  <c:v>9:00 a 9:29</c:v>
                </c:pt>
                <c:pt idx="2">
                  <c:v>9:30 a 9:59</c:v>
                </c:pt>
                <c:pt idx="3">
                  <c:v>10:00 a 10:29</c:v>
                </c:pt>
                <c:pt idx="4">
                  <c:v>10:30 a 10:59</c:v>
                </c:pt>
                <c:pt idx="5">
                  <c:v>11:00 a 11:29</c:v>
                </c:pt>
                <c:pt idx="6">
                  <c:v>11:30 a 11:59</c:v>
                </c:pt>
                <c:pt idx="7">
                  <c:v>12:00 a 12:29</c:v>
                </c:pt>
                <c:pt idx="8">
                  <c:v>12:30 a 12:59</c:v>
                </c:pt>
                <c:pt idx="9">
                  <c:v>13:00 a 13:29</c:v>
                </c:pt>
                <c:pt idx="10">
                  <c:v>13:30 a 13:59</c:v>
                </c:pt>
                <c:pt idx="11">
                  <c:v>14:00 a 14:29</c:v>
                </c:pt>
                <c:pt idx="12">
                  <c:v>14:30 a 14:59</c:v>
                </c:pt>
                <c:pt idx="13">
                  <c:v>15:00 a 15:29</c:v>
                </c:pt>
                <c:pt idx="14">
                  <c:v>15:30 a 15:59</c:v>
                </c:pt>
                <c:pt idx="15">
                  <c:v>16:00 a 16:29</c:v>
                </c:pt>
                <c:pt idx="16">
                  <c:v>16:30 a 16:59</c:v>
                </c:pt>
                <c:pt idx="17">
                  <c:v>17:00 a 17:29</c:v>
                </c:pt>
                <c:pt idx="18">
                  <c:v>17:30 a 17:59</c:v>
                </c:pt>
                <c:pt idx="19">
                  <c:v>18:00 a 18:29</c:v>
                </c:pt>
                <c:pt idx="20">
                  <c:v>18:30 a 18:59</c:v>
                </c:pt>
                <c:pt idx="21">
                  <c:v>19:00 a 19:29</c:v>
                </c:pt>
                <c:pt idx="22">
                  <c:v>19:30 a 19:59</c:v>
                </c:pt>
              </c:strCache>
            </c:strRef>
          </c:cat>
          <c:val>
            <c:numRef>
              <c:f>'B03'!$T$2:$T$24</c:f>
              <c:numCache>
                <c:formatCode>0.0%</c:formatCode>
                <c:ptCount val="23"/>
                <c:pt idx="0">
                  <c:v>0.2</c:v>
                </c:pt>
                <c:pt idx="1">
                  <c:v>0.1</c:v>
                </c:pt>
                <c:pt idx="2">
                  <c:v>0.26</c:v>
                </c:pt>
                <c:pt idx="3">
                  <c:v>0.1</c:v>
                </c:pt>
                <c:pt idx="4">
                  <c:v>0.20666666666666667</c:v>
                </c:pt>
                <c:pt idx="5">
                  <c:v>0.13</c:v>
                </c:pt>
                <c:pt idx="6">
                  <c:v>0.1</c:v>
                </c:pt>
                <c:pt idx="7">
                  <c:v>0.24666666666666665</c:v>
                </c:pt>
                <c:pt idx="8">
                  <c:v>0.2</c:v>
                </c:pt>
                <c:pt idx="9">
                  <c:v>0.35</c:v>
                </c:pt>
                <c:pt idx="10">
                  <c:v>0.48333333333333334</c:v>
                </c:pt>
                <c:pt idx="11">
                  <c:v>0.8666666666666667</c:v>
                </c:pt>
                <c:pt idx="12">
                  <c:v>0.22000000000000003</c:v>
                </c:pt>
                <c:pt idx="13">
                  <c:v>0.3</c:v>
                </c:pt>
                <c:pt idx="14">
                  <c:v>0.22</c:v>
                </c:pt>
                <c:pt idx="15">
                  <c:v>0.3</c:v>
                </c:pt>
                <c:pt idx="16">
                  <c:v>0.13999999999999999</c:v>
                </c:pt>
                <c:pt idx="17">
                  <c:v>0.47666666666666663</c:v>
                </c:pt>
                <c:pt idx="18">
                  <c:v>0.73333333333333328</c:v>
                </c:pt>
                <c:pt idx="19">
                  <c:v>0.41666666666666669</c:v>
                </c:pt>
                <c:pt idx="20">
                  <c:v>0.1</c:v>
                </c:pt>
                <c:pt idx="21">
                  <c:v>0.1</c:v>
                </c:pt>
                <c:pt idx="22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4A-4F71-93A1-63E03D3FF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760383"/>
        <c:axId val="1143759423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43759423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43760383"/>
        <c:crosses val="max"/>
        <c:crossBetween val="between"/>
      </c:valAx>
      <c:catAx>
        <c:axId val="11437603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375942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B03 DOMINGO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'B03'!$Y$1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'B03'!$X$2:$X$24</c:f>
              <c:strCache>
                <c:ptCount val="23"/>
                <c:pt idx="0">
                  <c:v>8:00 a 8:59</c:v>
                </c:pt>
                <c:pt idx="1">
                  <c:v>8:30 a 9:29</c:v>
                </c:pt>
                <c:pt idx="2">
                  <c:v>9:00 a 9:59</c:v>
                </c:pt>
                <c:pt idx="3">
                  <c:v>9:30 a 10:29</c:v>
                </c:pt>
                <c:pt idx="4">
                  <c:v>10:00 a 10:59</c:v>
                </c:pt>
                <c:pt idx="5">
                  <c:v>10:30 a 11:29</c:v>
                </c:pt>
                <c:pt idx="6">
                  <c:v>11:00 a 11:59</c:v>
                </c:pt>
                <c:pt idx="7">
                  <c:v>11:30 a 12:29</c:v>
                </c:pt>
                <c:pt idx="8">
                  <c:v>12:00 a 12:59</c:v>
                </c:pt>
                <c:pt idx="9">
                  <c:v>12:30 a 13:29</c:v>
                </c:pt>
                <c:pt idx="10">
                  <c:v>13:00 a 13:59</c:v>
                </c:pt>
                <c:pt idx="11">
                  <c:v>13:30 a 14:29</c:v>
                </c:pt>
                <c:pt idx="12">
                  <c:v>14:00 a 14:59</c:v>
                </c:pt>
                <c:pt idx="13">
                  <c:v>14:30 a 14:59</c:v>
                </c:pt>
                <c:pt idx="14">
                  <c:v>15:00 a 15:59</c:v>
                </c:pt>
                <c:pt idx="15">
                  <c:v>15:30 a 16:29</c:v>
                </c:pt>
                <c:pt idx="16">
                  <c:v>16:30 a 17:29</c:v>
                </c:pt>
                <c:pt idx="17">
                  <c:v>17:00 a 17:59</c:v>
                </c:pt>
                <c:pt idx="18">
                  <c:v>17:30 a 18:29</c:v>
                </c:pt>
                <c:pt idx="19">
                  <c:v>18:00 a 18:59</c:v>
                </c:pt>
                <c:pt idx="20">
                  <c:v>18:30 a 19:29</c:v>
                </c:pt>
                <c:pt idx="21">
                  <c:v>19:00 a 19:59</c:v>
                </c:pt>
                <c:pt idx="22">
                  <c:v>19:30 a 20:29</c:v>
                </c:pt>
              </c:strCache>
            </c:strRef>
          </c:cat>
          <c:val>
            <c:numRef>
              <c:f>'B03'!$Y$2:$Y$24</c:f>
              <c:numCache>
                <c:formatCode>General</c:formatCode>
                <c:ptCount val="23"/>
                <c:pt idx="0">
                  <c:v>180</c:v>
                </c:pt>
                <c:pt idx="1">
                  <c:v>360</c:v>
                </c:pt>
                <c:pt idx="2">
                  <c:v>180</c:v>
                </c:pt>
                <c:pt idx="3">
                  <c:v>450</c:v>
                </c:pt>
                <c:pt idx="4">
                  <c:v>540</c:v>
                </c:pt>
                <c:pt idx="5">
                  <c:v>270</c:v>
                </c:pt>
                <c:pt idx="6">
                  <c:v>450</c:v>
                </c:pt>
                <c:pt idx="7">
                  <c:v>360</c:v>
                </c:pt>
                <c:pt idx="8">
                  <c:v>450</c:v>
                </c:pt>
                <c:pt idx="9">
                  <c:v>360</c:v>
                </c:pt>
                <c:pt idx="10">
                  <c:v>360</c:v>
                </c:pt>
                <c:pt idx="11">
                  <c:v>90</c:v>
                </c:pt>
                <c:pt idx="12">
                  <c:v>270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270</c:v>
                </c:pt>
                <c:pt idx="17">
                  <c:v>180</c:v>
                </c:pt>
                <c:pt idx="18">
                  <c:v>90</c:v>
                </c:pt>
                <c:pt idx="19">
                  <c:v>180</c:v>
                </c:pt>
                <c:pt idx="20">
                  <c:v>180</c:v>
                </c:pt>
                <c:pt idx="21">
                  <c:v>90</c:v>
                </c:pt>
                <c:pt idx="22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'B03'!$Z$1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'B03'!$X$2:$X$24</c:f>
              <c:strCache>
                <c:ptCount val="23"/>
                <c:pt idx="0">
                  <c:v>8:00 a 8:59</c:v>
                </c:pt>
                <c:pt idx="1">
                  <c:v>8:30 a 9:29</c:v>
                </c:pt>
                <c:pt idx="2">
                  <c:v>9:00 a 9:59</c:v>
                </c:pt>
                <c:pt idx="3">
                  <c:v>9:30 a 10:29</c:v>
                </c:pt>
                <c:pt idx="4">
                  <c:v>10:00 a 10:59</c:v>
                </c:pt>
                <c:pt idx="5">
                  <c:v>10:30 a 11:29</c:v>
                </c:pt>
                <c:pt idx="6">
                  <c:v>11:00 a 11:59</c:v>
                </c:pt>
                <c:pt idx="7">
                  <c:v>11:30 a 12:29</c:v>
                </c:pt>
                <c:pt idx="8">
                  <c:v>12:00 a 12:59</c:v>
                </c:pt>
                <c:pt idx="9">
                  <c:v>12:30 a 13:29</c:v>
                </c:pt>
                <c:pt idx="10">
                  <c:v>13:00 a 13:59</c:v>
                </c:pt>
                <c:pt idx="11">
                  <c:v>13:30 a 14:29</c:v>
                </c:pt>
                <c:pt idx="12">
                  <c:v>14:00 a 14:59</c:v>
                </c:pt>
                <c:pt idx="13">
                  <c:v>14:30 a 14:59</c:v>
                </c:pt>
                <c:pt idx="14">
                  <c:v>15:00 a 15:59</c:v>
                </c:pt>
                <c:pt idx="15">
                  <c:v>15:30 a 16:29</c:v>
                </c:pt>
                <c:pt idx="16">
                  <c:v>16:30 a 17:29</c:v>
                </c:pt>
                <c:pt idx="17">
                  <c:v>17:00 a 17:59</c:v>
                </c:pt>
                <c:pt idx="18">
                  <c:v>17:30 a 18:29</c:v>
                </c:pt>
                <c:pt idx="19">
                  <c:v>18:00 a 18:59</c:v>
                </c:pt>
                <c:pt idx="20">
                  <c:v>18:30 a 19:29</c:v>
                </c:pt>
                <c:pt idx="21">
                  <c:v>19:00 a 19:59</c:v>
                </c:pt>
                <c:pt idx="22">
                  <c:v>19:30 a 20:29</c:v>
                </c:pt>
              </c:strCache>
            </c:strRef>
          </c:cat>
          <c:val>
            <c:numRef>
              <c:f>'B03'!$Z$2:$Z$24</c:f>
              <c:numCache>
                <c:formatCode>General</c:formatCode>
                <c:ptCount val="23"/>
                <c:pt idx="0">
                  <c:v>36</c:v>
                </c:pt>
                <c:pt idx="1">
                  <c:v>54</c:v>
                </c:pt>
                <c:pt idx="2">
                  <c:v>18</c:v>
                </c:pt>
                <c:pt idx="3">
                  <c:v>73.8</c:v>
                </c:pt>
                <c:pt idx="4">
                  <c:v>82.8</c:v>
                </c:pt>
                <c:pt idx="5">
                  <c:v>55.8</c:v>
                </c:pt>
                <c:pt idx="6">
                  <c:v>55.8</c:v>
                </c:pt>
                <c:pt idx="7">
                  <c:v>75.599999999999994</c:v>
                </c:pt>
                <c:pt idx="8">
                  <c:v>102.6</c:v>
                </c:pt>
                <c:pt idx="9">
                  <c:v>99</c:v>
                </c:pt>
                <c:pt idx="10">
                  <c:v>150</c:v>
                </c:pt>
                <c:pt idx="11">
                  <c:v>78</c:v>
                </c:pt>
                <c:pt idx="12">
                  <c:v>59.400000000000006</c:v>
                </c:pt>
                <c:pt idx="13">
                  <c:v>27</c:v>
                </c:pt>
                <c:pt idx="14">
                  <c:v>19.8</c:v>
                </c:pt>
                <c:pt idx="15">
                  <c:v>27</c:v>
                </c:pt>
                <c:pt idx="16">
                  <c:v>37.799999999999997</c:v>
                </c:pt>
                <c:pt idx="17">
                  <c:v>85.8</c:v>
                </c:pt>
                <c:pt idx="18">
                  <c:v>66</c:v>
                </c:pt>
                <c:pt idx="19">
                  <c:v>75</c:v>
                </c:pt>
                <c:pt idx="20">
                  <c:v>18</c:v>
                </c:pt>
                <c:pt idx="21">
                  <c:v>9</c:v>
                </c:pt>
                <c:pt idx="22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'B03'!$AA$1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'B03'!$X$2:$X$24</c:f>
              <c:strCache>
                <c:ptCount val="23"/>
                <c:pt idx="0">
                  <c:v>8:00 a 8:59</c:v>
                </c:pt>
                <c:pt idx="1">
                  <c:v>8:30 a 9:29</c:v>
                </c:pt>
                <c:pt idx="2">
                  <c:v>9:00 a 9:59</c:v>
                </c:pt>
                <c:pt idx="3">
                  <c:v>9:30 a 10:29</c:v>
                </c:pt>
                <c:pt idx="4">
                  <c:v>10:00 a 10:59</c:v>
                </c:pt>
                <c:pt idx="5">
                  <c:v>10:30 a 11:29</c:v>
                </c:pt>
                <c:pt idx="6">
                  <c:v>11:00 a 11:59</c:v>
                </c:pt>
                <c:pt idx="7">
                  <c:v>11:30 a 12:29</c:v>
                </c:pt>
                <c:pt idx="8">
                  <c:v>12:00 a 12:59</c:v>
                </c:pt>
                <c:pt idx="9">
                  <c:v>12:30 a 13:29</c:v>
                </c:pt>
                <c:pt idx="10">
                  <c:v>13:00 a 13:59</c:v>
                </c:pt>
                <c:pt idx="11">
                  <c:v>13:30 a 14:29</c:v>
                </c:pt>
                <c:pt idx="12">
                  <c:v>14:00 a 14:59</c:v>
                </c:pt>
                <c:pt idx="13">
                  <c:v>14:30 a 14:59</c:v>
                </c:pt>
                <c:pt idx="14">
                  <c:v>15:00 a 15:59</c:v>
                </c:pt>
                <c:pt idx="15">
                  <c:v>15:30 a 16:29</c:v>
                </c:pt>
                <c:pt idx="16">
                  <c:v>16:30 a 17:29</c:v>
                </c:pt>
                <c:pt idx="17">
                  <c:v>17:00 a 17:59</c:v>
                </c:pt>
                <c:pt idx="18">
                  <c:v>17:30 a 18:29</c:v>
                </c:pt>
                <c:pt idx="19">
                  <c:v>18:00 a 18:59</c:v>
                </c:pt>
                <c:pt idx="20">
                  <c:v>18:30 a 19:29</c:v>
                </c:pt>
                <c:pt idx="21">
                  <c:v>19:00 a 19:59</c:v>
                </c:pt>
                <c:pt idx="22">
                  <c:v>19:30 a 20:29</c:v>
                </c:pt>
              </c:strCache>
            </c:strRef>
          </c:cat>
          <c:val>
            <c:numRef>
              <c:f>'B03'!$AA$2:$AA$24</c:f>
              <c:numCache>
                <c:formatCode>0%</c:formatCode>
                <c:ptCount val="23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0.16400000000000001</c:v>
                </c:pt>
                <c:pt idx="4">
                  <c:v>0.15333333333333332</c:v>
                </c:pt>
                <c:pt idx="5">
                  <c:v>0.20666666666666667</c:v>
                </c:pt>
                <c:pt idx="6">
                  <c:v>0.124</c:v>
                </c:pt>
                <c:pt idx="7">
                  <c:v>0.21</c:v>
                </c:pt>
                <c:pt idx="8">
                  <c:v>0.22799999999999998</c:v>
                </c:pt>
                <c:pt idx="9">
                  <c:v>0.27500000000000002</c:v>
                </c:pt>
                <c:pt idx="10">
                  <c:v>0.41666666666666669</c:v>
                </c:pt>
                <c:pt idx="11">
                  <c:v>0.8666666666666667</c:v>
                </c:pt>
                <c:pt idx="12">
                  <c:v>0.22000000000000003</c:v>
                </c:pt>
                <c:pt idx="13">
                  <c:v>0.3</c:v>
                </c:pt>
                <c:pt idx="14">
                  <c:v>0.22</c:v>
                </c:pt>
                <c:pt idx="15">
                  <c:v>0.3</c:v>
                </c:pt>
                <c:pt idx="16">
                  <c:v>0.13999999999999999</c:v>
                </c:pt>
                <c:pt idx="17">
                  <c:v>0.47666666666666663</c:v>
                </c:pt>
                <c:pt idx="18">
                  <c:v>0.73333333333333328</c:v>
                </c:pt>
                <c:pt idx="19">
                  <c:v>0.41666666666666669</c:v>
                </c:pt>
                <c:pt idx="20">
                  <c:v>0.1</c:v>
                </c:pt>
                <c:pt idx="21">
                  <c:v>0.1</c:v>
                </c:pt>
                <c:pt idx="22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199652</xdr:colOff>
      <xdr:row>25</xdr:row>
      <xdr:rowOff>42746</xdr:rowOff>
    </xdr:from>
    <xdr:to>
      <xdr:col>21</xdr:col>
      <xdr:colOff>179295</xdr:colOff>
      <xdr:row>42</xdr:row>
      <xdr:rowOff>22413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454585</xdr:colOff>
      <xdr:row>25</xdr:row>
      <xdr:rowOff>108883</xdr:rowOff>
    </xdr:from>
    <xdr:to>
      <xdr:col>28</xdr:col>
      <xdr:colOff>283322</xdr:colOff>
      <xdr:row>40</xdr:row>
      <xdr:rowOff>161551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73"/>
  <sheetViews>
    <sheetView tabSelected="1" topLeftCell="C1" zoomScale="85" zoomScaleNormal="85" workbookViewId="0">
      <selection activeCell="L26" sqref="L26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customWidth="1"/>
    <col min="16" max="16" width="14.453125" style="5" bestFit="1" customWidth="1"/>
    <col min="17" max="17" width="12" style="5" bestFit="1" customWidth="1"/>
    <col min="18" max="18" width="12" style="5" customWidth="1"/>
    <col min="19" max="19" width="11.453125" style="5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B1" s="19" t="s">
        <v>0</v>
      </c>
      <c r="C1" s="19" t="s">
        <v>1</v>
      </c>
      <c r="D1" s="19" t="s">
        <v>2</v>
      </c>
      <c r="E1" s="19" t="s">
        <v>3</v>
      </c>
      <c r="F1" s="19" t="s">
        <v>4</v>
      </c>
      <c r="G1" s="19" t="s">
        <v>28</v>
      </c>
      <c r="H1" s="19" t="s">
        <v>5</v>
      </c>
      <c r="I1" s="19" t="s">
        <v>6</v>
      </c>
      <c r="J1" s="20" t="s">
        <v>7</v>
      </c>
      <c r="K1" s="20" t="s">
        <v>8</v>
      </c>
      <c r="L1" s="20" t="s">
        <v>9</v>
      </c>
      <c r="N1" s="18">
        <v>2.013888888888889E-2</v>
      </c>
      <c r="O1" s="9" t="s">
        <v>10</v>
      </c>
      <c r="P1" s="9" t="s">
        <v>12</v>
      </c>
      <c r="Q1" s="9" t="s">
        <v>13</v>
      </c>
      <c r="R1" s="10">
        <v>1</v>
      </c>
      <c r="S1" s="9" t="s">
        <v>14</v>
      </c>
      <c r="T1" s="9" t="s">
        <v>15</v>
      </c>
      <c r="X1" s="13" t="s">
        <v>10</v>
      </c>
      <c r="Y1" s="13" t="s">
        <v>12</v>
      </c>
      <c r="Z1" s="13" t="s">
        <v>13</v>
      </c>
      <c r="AA1" s="13" t="s">
        <v>15</v>
      </c>
    </row>
    <row r="2" spans="1:27" x14ac:dyDescent="0.35">
      <c r="A2">
        <v>1</v>
      </c>
      <c r="B2" s="2" t="s">
        <v>111</v>
      </c>
      <c r="C2" s="3">
        <v>45956</v>
      </c>
      <c r="D2" s="2" t="s">
        <v>82</v>
      </c>
      <c r="E2" s="2">
        <v>2</v>
      </c>
      <c r="F2" s="17">
        <v>0.35694444444444445</v>
      </c>
      <c r="G2" s="1">
        <f t="shared" ref="G2:G46" si="0">FLOOR(F2,"00:30")</f>
        <v>0.35416666666666663</v>
      </c>
      <c r="H2" s="2" t="s">
        <v>87</v>
      </c>
      <c r="I2" s="2">
        <v>2</v>
      </c>
      <c r="J2" s="2">
        <f>VLOOKUP(E2,Hoja1!E:F,2,FALSE)</f>
        <v>90</v>
      </c>
      <c r="K2" s="2">
        <f>VLOOKUP(I2,Hoja1!A:C,3,FALSE)</f>
        <v>27</v>
      </c>
      <c r="L2" s="7">
        <f>K2/J2</f>
        <v>0.3</v>
      </c>
      <c r="N2" s="16">
        <v>0.35416666666666702</v>
      </c>
      <c r="O2" s="2" t="s">
        <v>44</v>
      </c>
      <c r="P2" s="12">
        <f t="shared" ref="P2:P24" si="1">SUMIF($G$1:$G$46,N2,$J$1:$J$46)</f>
        <v>180</v>
      </c>
      <c r="Q2" s="12">
        <f t="shared" ref="Q2:Q24" si="2">SUMIF($G$1:$G$46,N2,$K$1:$K$46)</f>
        <v>36</v>
      </c>
      <c r="R2" s="7">
        <v>1</v>
      </c>
      <c r="S2" s="8">
        <v>0.85</v>
      </c>
      <c r="T2" s="8">
        <f t="shared" ref="T2:T24" si="3">Q2/P2</f>
        <v>0.2</v>
      </c>
      <c r="V2" s="16">
        <v>0.33333333333333298</v>
      </c>
      <c r="W2" s="16">
        <v>0.35416666666666702</v>
      </c>
      <c r="X2" s="2" t="s">
        <v>62</v>
      </c>
      <c r="Y2" s="14">
        <f t="shared" ref="Y2:Y24" si="4">SUM(SUMIF($G$1:$G$46,W2,$J$1:$J$46),SUMIF($G$1:$G$25,V2,$J$1:$J$25))</f>
        <v>180</v>
      </c>
      <c r="Z2" s="14">
        <f t="shared" ref="Z2:Z24" si="5">SUM(SUMIF($G$1:$G$46,W2,$K$1:$K$46),SUMIF($G$1:$G$25,V2,$K$1:$K$25))</f>
        <v>36</v>
      </c>
      <c r="AA2" s="15">
        <f t="shared" ref="AA2:AA24" si="6">Z2/Y2</f>
        <v>0.2</v>
      </c>
    </row>
    <row r="3" spans="1:27" x14ac:dyDescent="0.35">
      <c r="A3">
        <v>2</v>
      </c>
      <c r="B3" s="2" t="s">
        <v>111</v>
      </c>
      <c r="C3" s="3">
        <v>45956</v>
      </c>
      <c r="D3" s="2" t="s">
        <v>82</v>
      </c>
      <c r="E3" s="2">
        <v>2</v>
      </c>
      <c r="F3" s="17">
        <v>0.3611111111111111</v>
      </c>
      <c r="G3" s="1">
        <f t="shared" si="0"/>
        <v>0.35416666666666663</v>
      </c>
      <c r="H3" s="2" t="s">
        <v>107</v>
      </c>
      <c r="I3" s="2" t="s">
        <v>33</v>
      </c>
      <c r="J3" s="2">
        <f>VLOOKUP(E3,Hoja1!E:F,2,FALSE)</f>
        <v>90</v>
      </c>
      <c r="K3" s="2">
        <f>VLOOKUP(I3,Hoja1!A:C,3,FALSE)</f>
        <v>9</v>
      </c>
      <c r="L3" s="7">
        <f t="shared" ref="L3:L10" si="7">K3/J3</f>
        <v>0.1</v>
      </c>
      <c r="N3" s="16">
        <v>0.375</v>
      </c>
      <c r="O3" s="2" t="s">
        <v>64</v>
      </c>
      <c r="P3" s="12">
        <f t="shared" si="1"/>
        <v>180</v>
      </c>
      <c r="Q3" s="12">
        <f t="shared" si="2"/>
        <v>18</v>
      </c>
      <c r="R3" s="7">
        <v>1</v>
      </c>
      <c r="S3" s="8">
        <v>0.85</v>
      </c>
      <c r="T3" s="8">
        <f t="shared" si="3"/>
        <v>0.1</v>
      </c>
      <c r="V3" s="16">
        <v>0.35416666666666702</v>
      </c>
      <c r="W3" s="16">
        <v>0.375</v>
      </c>
      <c r="X3" s="2" t="s">
        <v>63</v>
      </c>
      <c r="Y3" s="14">
        <f t="shared" si="4"/>
        <v>360</v>
      </c>
      <c r="Z3" s="14">
        <f t="shared" si="5"/>
        <v>54</v>
      </c>
      <c r="AA3" s="15">
        <f t="shared" si="6"/>
        <v>0.15</v>
      </c>
    </row>
    <row r="4" spans="1:27" x14ac:dyDescent="0.35">
      <c r="A4">
        <v>3</v>
      </c>
      <c r="B4" s="2" t="s">
        <v>111</v>
      </c>
      <c r="C4" s="3">
        <v>45956</v>
      </c>
      <c r="D4" s="2" t="s">
        <v>82</v>
      </c>
      <c r="E4" s="2">
        <v>2</v>
      </c>
      <c r="F4" s="17">
        <v>0.37916666666666665</v>
      </c>
      <c r="G4" s="1">
        <f t="shared" si="0"/>
        <v>0.375</v>
      </c>
      <c r="H4" s="2" t="s">
        <v>104</v>
      </c>
      <c r="I4" s="2" t="s">
        <v>33</v>
      </c>
      <c r="J4" s="2">
        <f>VLOOKUP(E4,Hoja1!E:F,2,FALSE)</f>
        <v>90</v>
      </c>
      <c r="K4" s="2">
        <f>VLOOKUP(I4,Hoja1!A:C,3,FALSE)</f>
        <v>9</v>
      </c>
      <c r="L4" s="7">
        <f t="shared" si="7"/>
        <v>0.1</v>
      </c>
      <c r="N4" s="16">
        <v>0.39583333333333298</v>
      </c>
      <c r="O4" s="2" t="s">
        <v>46</v>
      </c>
      <c r="P4" s="12">
        <f t="shared" si="1"/>
        <v>180</v>
      </c>
      <c r="Q4" s="12">
        <f t="shared" si="2"/>
        <v>46.8</v>
      </c>
      <c r="R4" s="7">
        <v>1</v>
      </c>
      <c r="S4" s="8">
        <v>0.85</v>
      </c>
      <c r="T4" s="8">
        <f t="shared" si="3"/>
        <v>0.26</v>
      </c>
      <c r="V4" s="16">
        <v>0.375</v>
      </c>
      <c r="W4" s="16">
        <v>0.39583333333333398</v>
      </c>
      <c r="X4" s="2" t="s">
        <v>45</v>
      </c>
      <c r="Y4" s="14">
        <f t="shared" si="4"/>
        <v>180</v>
      </c>
      <c r="Z4" s="14">
        <f t="shared" si="5"/>
        <v>18</v>
      </c>
      <c r="AA4" s="15">
        <f t="shared" si="6"/>
        <v>0.1</v>
      </c>
    </row>
    <row r="5" spans="1:27" x14ac:dyDescent="0.35">
      <c r="A5">
        <v>4</v>
      </c>
      <c r="B5" s="2" t="s">
        <v>111</v>
      </c>
      <c r="C5" s="3">
        <v>45956</v>
      </c>
      <c r="D5" s="2" t="s">
        <v>82</v>
      </c>
      <c r="E5" s="2">
        <v>2</v>
      </c>
      <c r="F5" s="17">
        <v>0.3840277777777778</v>
      </c>
      <c r="G5" s="1">
        <f t="shared" si="0"/>
        <v>0.375</v>
      </c>
      <c r="H5" s="2" t="s">
        <v>85</v>
      </c>
      <c r="I5" s="2" t="s">
        <v>33</v>
      </c>
      <c r="J5" s="2">
        <f>VLOOKUP(E5,Hoja1!E:F,2,FALSE)</f>
        <v>90</v>
      </c>
      <c r="K5" s="2">
        <f>VLOOKUP(I5,Hoja1!A:C,3,FALSE)</f>
        <v>9</v>
      </c>
      <c r="L5" s="7">
        <f t="shared" si="7"/>
        <v>0.1</v>
      </c>
      <c r="N5" s="16">
        <v>0.41666666666666702</v>
      </c>
      <c r="O5" s="2" t="s">
        <v>65</v>
      </c>
      <c r="P5" s="12">
        <f t="shared" si="1"/>
        <v>270</v>
      </c>
      <c r="Q5" s="12">
        <f t="shared" si="2"/>
        <v>27</v>
      </c>
      <c r="R5" s="7">
        <v>1</v>
      </c>
      <c r="S5" s="8">
        <v>0.85</v>
      </c>
      <c r="T5" s="8">
        <f t="shared" si="3"/>
        <v>0.1</v>
      </c>
      <c r="V5" s="16">
        <v>0.39583333333333298</v>
      </c>
      <c r="W5" s="16">
        <v>0.41666666666666702</v>
      </c>
      <c r="X5" s="2" t="s">
        <v>72</v>
      </c>
      <c r="Y5" s="14">
        <f t="shared" si="4"/>
        <v>450</v>
      </c>
      <c r="Z5" s="14">
        <f t="shared" si="5"/>
        <v>73.8</v>
      </c>
      <c r="AA5" s="15">
        <f t="shared" si="6"/>
        <v>0.16400000000000001</v>
      </c>
    </row>
    <row r="6" spans="1:27" x14ac:dyDescent="0.35">
      <c r="A6">
        <v>5</v>
      </c>
      <c r="B6" s="2" t="s">
        <v>111</v>
      </c>
      <c r="C6" s="3">
        <v>45956</v>
      </c>
      <c r="D6" s="2" t="s">
        <v>82</v>
      </c>
      <c r="E6" s="2">
        <v>2</v>
      </c>
      <c r="F6" s="17">
        <v>0.39583333333333331</v>
      </c>
      <c r="G6" s="1">
        <f t="shared" si="0"/>
        <v>0.39583333333333331</v>
      </c>
      <c r="H6" s="2" t="s">
        <v>103</v>
      </c>
      <c r="I6" s="2">
        <v>2</v>
      </c>
      <c r="J6" s="2">
        <f>VLOOKUP(E6,Hoja1!E:F,2,FALSE)</f>
        <v>90</v>
      </c>
      <c r="K6" s="2">
        <f>VLOOKUP(I6,Hoja1!A:C,3,FALSE)</f>
        <v>27</v>
      </c>
      <c r="L6" s="7">
        <f t="shared" si="7"/>
        <v>0.3</v>
      </c>
      <c r="N6" s="16">
        <v>0.4375</v>
      </c>
      <c r="O6" s="2" t="s">
        <v>48</v>
      </c>
      <c r="P6" s="12">
        <f t="shared" si="1"/>
        <v>270</v>
      </c>
      <c r="Q6" s="12">
        <f t="shared" si="2"/>
        <v>55.8</v>
      </c>
      <c r="R6" s="7">
        <v>1</v>
      </c>
      <c r="S6" s="8">
        <v>0.85</v>
      </c>
      <c r="T6" s="8">
        <f t="shared" si="3"/>
        <v>0.20666666666666667</v>
      </c>
      <c r="V6" s="16">
        <v>0.41666666666666702</v>
      </c>
      <c r="W6" s="16">
        <v>0.4375</v>
      </c>
      <c r="X6" s="2" t="s">
        <v>47</v>
      </c>
      <c r="Y6" s="14">
        <f t="shared" si="4"/>
        <v>540</v>
      </c>
      <c r="Z6" s="14">
        <f t="shared" si="5"/>
        <v>82.8</v>
      </c>
      <c r="AA6" s="15">
        <f t="shared" si="6"/>
        <v>0.15333333333333332</v>
      </c>
    </row>
    <row r="7" spans="1:27" x14ac:dyDescent="0.35">
      <c r="A7">
        <v>6</v>
      </c>
      <c r="B7" s="2" t="s">
        <v>111</v>
      </c>
      <c r="C7" s="3">
        <v>45956</v>
      </c>
      <c r="D7" s="2" t="s">
        <v>82</v>
      </c>
      <c r="E7" s="2">
        <v>2</v>
      </c>
      <c r="F7" s="17">
        <v>0.40486111111111112</v>
      </c>
      <c r="G7" s="1">
        <f t="shared" si="0"/>
        <v>0.39583333333333331</v>
      </c>
      <c r="H7" s="2" t="s">
        <v>98</v>
      </c>
      <c r="I7" s="2" t="s">
        <v>34</v>
      </c>
      <c r="J7" s="2">
        <f>VLOOKUP(E7,Hoja1!E:F,2,FALSE)</f>
        <v>90</v>
      </c>
      <c r="K7" s="2">
        <f>VLOOKUP(I7,Hoja1!A:C,3,FALSE)</f>
        <v>19.8</v>
      </c>
      <c r="L7" s="7">
        <f t="shared" ref="L7" si="8">K7/J7</f>
        <v>0.22</v>
      </c>
      <c r="N7" s="16">
        <v>0.45833333333333298</v>
      </c>
      <c r="O7" s="2" t="s">
        <v>66</v>
      </c>
      <c r="P7" s="12">
        <f t="shared" si="1"/>
        <v>360</v>
      </c>
      <c r="Q7" s="12">
        <f t="shared" si="2"/>
        <v>46.8</v>
      </c>
      <c r="R7" s="7">
        <v>1</v>
      </c>
      <c r="S7" s="8">
        <v>0.85</v>
      </c>
      <c r="T7" s="8">
        <f t="shared" si="3"/>
        <v>0.13</v>
      </c>
      <c r="V7" s="16">
        <v>0.4375</v>
      </c>
      <c r="W7" s="16">
        <v>0.45833333333333398</v>
      </c>
      <c r="X7" s="2" t="s">
        <v>73</v>
      </c>
      <c r="Y7" s="14">
        <f t="shared" si="4"/>
        <v>270</v>
      </c>
      <c r="Z7" s="14">
        <f t="shared" si="5"/>
        <v>55.8</v>
      </c>
      <c r="AA7" s="15">
        <f t="shared" si="6"/>
        <v>0.20666666666666667</v>
      </c>
    </row>
    <row r="8" spans="1:27" x14ac:dyDescent="0.35">
      <c r="A8">
        <v>7</v>
      </c>
      <c r="B8" s="2" t="s">
        <v>111</v>
      </c>
      <c r="C8" s="3">
        <v>45956</v>
      </c>
      <c r="D8" s="2" t="s">
        <v>82</v>
      </c>
      <c r="E8" s="2">
        <v>2</v>
      </c>
      <c r="F8" s="17">
        <v>0.41666666666666669</v>
      </c>
      <c r="G8" s="1">
        <f t="shared" si="0"/>
        <v>0.41666666666666663</v>
      </c>
      <c r="H8" s="2" t="s">
        <v>110</v>
      </c>
      <c r="I8" s="2" t="s">
        <v>33</v>
      </c>
      <c r="J8" s="2">
        <f>VLOOKUP(E8,Hoja1!E:F,2,FALSE)</f>
        <v>90</v>
      </c>
      <c r="K8" s="2">
        <f>VLOOKUP(I8,Hoja1!A:C,3,FALSE)</f>
        <v>9</v>
      </c>
      <c r="L8" s="7">
        <f t="shared" si="7"/>
        <v>0.1</v>
      </c>
      <c r="N8" s="16">
        <v>0.47916666666666702</v>
      </c>
      <c r="O8" s="2" t="s">
        <v>50</v>
      </c>
      <c r="P8" s="12">
        <f t="shared" si="1"/>
        <v>90</v>
      </c>
      <c r="Q8" s="12">
        <f t="shared" si="2"/>
        <v>9</v>
      </c>
      <c r="R8" s="7">
        <v>1</v>
      </c>
      <c r="S8" s="8">
        <v>0.85</v>
      </c>
      <c r="T8" s="8">
        <f t="shared" si="3"/>
        <v>0.1</v>
      </c>
      <c r="V8" s="16">
        <v>0.45833333333333298</v>
      </c>
      <c r="W8" s="16">
        <v>0.47916666666666702</v>
      </c>
      <c r="X8" s="2" t="s">
        <v>49</v>
      </c>
      <c r="Y8" s="14">
        <f t="shared" si="4"/>
        <v>450</v>
      </c>
      <c r="Z8" s="14">
        <f t="shared" si="5"/>
        <v>55.8</v>
      </c>
      <c r="AA8" s="15">
        <f t="shared" si="6"/>
        <v>0.124</v>
      </c>
    </row>
    <row r="9" spans="1:27" x14ac:dyDescent="0.35">
      <c r="A9">
        <v>8</v>
      </c>
      <c r="B9" s="2" t="s">
        <v>111</v>
      </c>
      <c r="C9" s="3">
        <v>45956</v>
      </c>
      <c r="D9" s="2" t="s">
        <v>82</v>
      </c>
      <c r="E9" s="2">
        <v>2</v>
      </c>
      <c r="F9" s="17">
        <v>0.42083333333333334</v>
      </c>
      <c r="G9" s="1">
        <f t="shared" si="0"/>
        <v>0.41666666666666663</v>
      </c>
      <c r="H9" s="2" t="s">
        <v>97</v>
      </c>
      <c r="I9" s="2" t="s">
        <v>33</v>
      </c>
      <c r="J9" s="2">
        <f>VLOOKUP(E9,Hoja1!E:F,2,FALSE)</f>
        <v>90</v>
      </c>
      <c r="K9" s="2">
        <f>VLOOKUP(I9,Hoja1!A:C,3,FALSE)</f>
        <v>9</v>
      </c>
      <c r="L9" s="7">
        <f t="shared" si="7"/>
        <v>0.1</v>
      </c>
      <c r="N9" s="16">
        <v>0.5</v>
      </c>
      <c r="O9" s="2" t="s">
        <v>67</v>
      </c>
      <c r="P9" s="12">
        <f t="shared" si="1"/>
        <v>270</v>
      </c>
      <c r="Q9" s="12">
        <f t="shared" si="2"/>
        <v>66.599999999999994</v>
      </c>
      <c r="R9" s="7">
        <v>1</v>
      </c>
      <c r="S9" s="8">
        <v>0.85</v>
      </c>
      <c r="T9" s="8">
        <f t="shared" si="3"/>
        <v>0.24666666666666665</v>
      </c>
      <c r="V9" s="16">
        <v>0.47916666666666702</v>
      </c>
      <c r="W9" s="16">
        <v>0.5</v>
      </c>
      <c r="X9" s="2" t="s">
        <v>74</v>
      </c>
      <c r="Y9" s="14">
        <f t="shared" si="4"/>
        <v>360</v>
      </c>
      <c r="Z9" s="14">
        <f t="shared" si="5"/>
        <v>75.599999999999994</v>
      </c>
      <c r="AA9" s="15">
        <f t="shared" si="6"/>
        <v>0.21</v>
      </c>
    </row>
    <row r="10" spans="1:27" x14ac:dyDescent="0.35">
      <c r="A10">
        <v>9</v>
      </c>
      <c r="B10" s="2" t="s">
        <v>111</v>
      </c>
      <c r="C10" s="3">
        <v>45956</v>
      </c>
      <c r="D10" s="2" t="s">
        <v>82</v>
      </c>
      <c r="E10" s="2">
        <v>2</v>
      </c>
      <c r="F10" s="17">
        <v>0.43402777777777779</v>
      </c>
      <c r="G10" s="1">
        <f t="shared" si="0"/>
        <v>0.41666666666666663</v>
      </c>
      <c r="H10" s="2" t="s">
        <v>91</v>
      </c>
      <c r="I10" s="2" t="s">
        <v>33</v>
      </c>
      <c r="J10" s="2">
        <f>VLOOKUP(E10,Hoja1!E:F,2,FALSE)</f>
        <v>90</v>
      </c>
      <c r="K10" s="2">
        <f>VLOOKUP(I10,Hoja1!A:C,3,FALSE)</f>
        <v>9</v>
      </c>
      <c r="L10" s="7">
        <f t="shared" si="7"/>
        <v>0.1</v>
      </c>
      <c r="N10" s="16">
        <v>0.52083333333333304</v>
      </c>
      <c r="O10" s="2" t="s">
        <v>52</v>
      </c>
      <c r="P10" s="12">
        <f t="shared" si="1"/>
        <v>180</v>
      </c>
      <c r="Q10" s="12">
        <f t="shared" si="2"/>
        <v>36</v>
      </c>
      <c r="R10" s="7">
        <v>1</v>
      </c>
      <c r="S10" s="8">
        <v>0.85</v>
      </c>
      <c r="T10" s="8">
        <f t="shared" si="3"/>
        <v>0.2</v>
      </c>
      <c r="V10" s="16">
        <v>0.5</v>
      </c>
      <c r="W10" s="16">
        <v>0.52083333333333304</v>
      </c>
      <c r="X10" s="2" t="s">
        <v>51</v>
      </c>
      <c r="Y10" s="14">
        <f t="shared" si="4"/>
        <v>450</v>
      </c>
      <c r="Z10" s="14">
        <f t="shared" si="5"/>
        <v>102.6</v>
      </c>
      <c r="AA10" s="15">
        <f t="shared" si="6"/>
        <v>0.22799999999999998</v>
      </c>
    </row>
    <row r="11" spans="1:27" x14ac:dyDescent="0.35">
      <c r="A11">
        <v>10</v>
      </c>
      <c r="B11" s="2" t="s">
        <v>111</v>
      </c>
      <c r="C11" s="3">
        <v>45956</v>
      </c>
      <c r="D11" s="2" t="s">
        <v>82</v>
      </c>
      <c r="E11" s="2">
        <v>2</v>
      </c>
      <c r="F11" s="17">
        <v>0.43958333333333333</v>
      </c>
      <c r="G11" s="1">
        <f t="shared" si="0"/>
        <v>0.4375</v>
      </c>
      <c r="H11" s="2" t="s">
        <v>84</v>
      </c>
      <c r="I11" s="2" t="s">
        <v>33</v>
      </c>
      <c r="J11" s="2">
        <f>VLOOKUP(E11,Hoja1!E:F,2,FALSE)</f>
        <v>90</v>
      </c>
      <c r="K11" s="2">
        <f>VLOOKUP(I11,Hoja1!A:C,3,FALSE)</f>
        <v>9</v>
      </c>
      <c r="L11" s="7">
        <f t="shared" ref="L11:L46" si="9">K11/J11</f>
        <v>0.1</v>
      </c>
      <c r="N11" s="16">
        <v>0.54166666666666696</v>
      </c>
      <c r="O11" s="2" t="s">
        <v>68</v>
      </c>
      <c r="P11" s="12">
        <f t="shared" si="1"/>
        <v>180</v>
      </c>
      <c r="Q11" s="12">
        <f t="shared" si="2"/>
        <v>63</v>
      </c>
      <c r="R11" s="7">
        <v>1</v>
      </c>
      <c r="S11" s="8">
        <v>0.85</v>
      </c>
      <c r="T11" s="8">
        <f t="shared" si="3"/>
        <v>0.35</v>
      </c>
      <c r="V11" s="16">
        <v>0.52083333333333304</v>
      </c>
      <c r="W11" s="16">
        <v>0.54166666666666696</v>
      </c>
      <c r="X11" s="2" t="s">
        <v>75</v>
      </c>
      <c r="Y11" s="14">
        <f t="shared" si="4"/>
        <v>360</v>
      </c>
      <c r="Z11" s="14">
        <f t="shared" si="5"/>
        <v>99</v>
      </c>
      <c r="AA11" s="15">
        <f t="shared" si="6"/>
        <v>0.27500000000000002</v>
      </c>
    </row>
    <row r="12" spans="1:27" x14ac:dyDescent="0.35">
      <c r="A12">
        <v>11</v>
      </c>
      <c r="B12" s="2" t="s">
        <v>111</v>
      </c>
      <c r="C12" s="3">
        <v>45956</v>
      </c>
      <c r="D12" s="2" t="s">
        <v>82</v>
      </c>
      <c r="E12" s="2">
        <v>2</v>
      </c>
      <c r="F12" s="17">
        <v>0.45</v>
      </c>
      <c r="G12" s="1">
        <f t="shared" si="0"/>
        <v>0.4375</v>
      </c>
      <c r="H12" s="2" t="s">
        <v>112</v>
      </c>
      <c r="I12" s="2">
        <v>2</v>
      </c>
      <c r="J12" s="2">
        <f>VLOOKUP(E12,Hoja1!E:F,2,FALSE)</f>
        <v>90</v>
      </c>
      <c r="K12" s="2">
        <f>VLOOKUP(I12,Hoja1!A:C,3,FALSE)</f>
        <v>27</v>
      </c>
      <c r="L12" s="7">
        <f t="shared" si="9"/>
        <v>0.3</v>
      </c>
      <c r="N12" s="16">
        <v>0.5625</v>
      </c>
      <c r="O12" s="2" t="s">
        <v>54</v>
      </c>
      <c r="P12" s="12">
        <f t="shared" si="1"/>
        <v>180</v>
      </c>
      <c r="Q12" s="12">
        <f t="shared" si="2"/>
        <v>87</v>
      </c>
      <c r="R12" s="7">
        <v>1</v>
      </c>
      <c r="S12" s="8">
        <v>0.85</v>
      </c>
      <c r="T12" s="8">
        <f t="shared" si="3"/>
        <v>0.48333333333333334</v>
      </c>
      <c r="V12" s="16">
        <v>0.54166666666666696</v>
      </c>
      <c r="W12" s="16">
        <v>0.5625</v>
      </c>
      <c r="X12" s="2" t="s">
        <v>53</v>
      </c>
      <c r="Y12" s="14">
        <f t="shared" si="4"/>
        <v>360</v>
      </c>
      <c r="Z12" s="14">
        <f t="shared" si="5"/>
        <v>150</v>
      </c>
      <c r="AA12" s="15">
        <f t="shared" si="6"/>
        <v>0.41666666666666669</v>
      </c>
    </row>
    <row r="13" spans="1:27" x14ac:dyDescent="0.35">
      <c r="A13">
        <v>12</v>
      </c>
      <c r="B13" s="2" t="s">
        <v>111</v>
      </c>
      <c r="C13" s="3">
        <v>45956</v>
      </c>
      <c r="D13" s="2" t="s">
        <v>82</v>
      </c>
      <c r="E13" s="2">
        <v>2</v>
      </c>
      <c r="F13" s="17">
        <v>0.45624999999999999</v>
      </c>
      <c r="G13" s="1">
        <f t="shared" si="0"/>
        <v>0.4375</v>
      </c>
      <c r="H13" s="2" t="s">
        <v>86</v>
      </c>
      <c r="I13" s="2" t="s">
        <v>34</v>
      </c>
      <c r="J13" s="2">
        <f>VLOOKUP(E13,Hoja1!E:F,2,FALSE)</f>
        <v>90</v>
      </c>
      <c r="K13" s="2">
        <f>VLOOKUP(I13,Hoja1!A:C,3,FALSE)</f>
        <v>19.8</v>
      </c>
      <c r="L13" s="7">
        <f t="shared" si="9"/>
        <v>0.22</v>
      </c>
      <c r="N13" s="16">
        <v>0.58333333333333337</v>
      </c>
      <c r="O13" s="2" t="s">
        <v>69</v>
      </c>
      <c r="P13" s="12">
        <f t="shared" si="1"/>
        <v>90</v>
      </c>
      <c r="Q13" s="12">
        <f t="shared" si="2"/>
        <v>78</v>
      </c>
      <c r="R13" s="7">
        <v>1</v>
      </c>
      <c r="S13" s="8">
        <v>0.85</v>
      </c>
      <c r="T13" s="8">
        <f t="shared" si="3"/>
        <v>0.8666666666666667</v>
      </c>
      <c r="V13" s="16">
        <v>0.5625</v>
      </c>
      <c r="W13" s="16">
        <v>0.58333333333333304</v>
      </c>
      <c r="X13" s="2" t="s">
        <v>76</v>
      </c>
      <c r="Y13" s="14">
        <f t="shared" si="4"/>
        <v>90</v>
      </c>
      <c r="Z13" s="14">
        <f t="shared" si="5"/>
        <v>78</v>
      </c>
      <c r="AA13" s="15">
        <f t="shared" si="6"/>
        <v>0.8666666666666667</v>
      </c>
    </row>
    <row r="14" spans="1:27" x14ac:dyDescent="0.35">
      <c r="A14">
        <v>13</v>
      </c>
      <c r="B14" s="2" t="s">
        <v>111</v>
      </c>
      <c r="C14" s="3">
        <v>45956</v>
      </c>
      <c r="D14" s="2" t="s">
        <v>82</v>
      </c>
      <c r="E14" s="2">
        <v>2</v>
      </c>
      <c r="F14" s="17">
        <v>0.46736111111111112</v>
      </c>
      <c r="G14" s="1">
        <f t="shared" si="0"/>
        <v>0.45833333333333331</v>
      </c>
      <c r="H14" s="2" t="s">
        <v>90</v>
      </c>
      <c r="I14" s="2" t="s">
        <v>33</v>
      </c>
      <c r="J14" s="2">
        <f>VLOOKUP(E14,Hoja1!E:F,2,FALSE)</f>
        <v>90</v>
      </c>
      <c r="K14" s="2">
        <f>VLOOKUP(I14,Hoja1!A:C,3,FALSE)</f>
        <v>9</v>
      </c>
      <c r="L14" s="7">
        <f t="shared" si="9"/>
        <v>0.1</v>
      </c>
      <c r="N14" s="16">
        <v>0.60416666666666696</v>
      </c>
      <c r="O14" s="2" t="s">
        <v>56</v>
      </c>
      <c r="P14" s="12">
        <f t="shared" si="1"/>
        <v>270</v>
      </c>
      <c r="Q14" s="12">
        <f t="shared" si="2"/>
        <v>59.400000000000006</v>
      </c>
      <c r="R14" s="7">
        <v>1</v>
      </c>
      <c r="S14" s="8">
        <v>0.85</v>
      </c>
      <c r="T14" s="8">
        <f t="shared" si="3"/>
        <v>0.22000000000000003</v>
      </c>
      <c r="V14" s="16">
        <v>0.58333333333333404</v>
      </c>
      <c r="W14" s="16">
        <v>0.60416666666666696</v>
      </c>
      <c r="X14" s="2" t="s">
        <v>55</v>
      </c>
      <c r="Y14" s="14">
        <f t="shared" si="4"/>
        <v>270</v>
      </c>
      <c r="Z14" s="14">
        <f t="shared" si="5"/>
        <v>59.400000000000006</v>
      </c>
      <c r="AA14" s="15">
        <f t="shared" si="6"/>
        <v>0.22000000000000003</v>
      </c>
    </row>
    <row r="15" spans="1:27" x14ac:dyDescent="0.35">
      <c r="A15">
        <v>14</v>
      </c>
      <c r="B15" s="2" t="s">
        <v>111</v>
      </c>
      <c r="C15" s="3">
        <v>45956</v>
      </c>
      <c r="D15" s="2" t="s">
        <v>82</v>
      </c>
      <c r="E15" s="2">
        <v>2</v>
      </c>
      <c r="F15" s="17">
        <v>0.46875</v>
      </c>
      <c r="G15" s="1">
        <f t="shared" si="0"/>
        <v>0.45833333333333331</v>
      </c>
      <c r="H15" s="2" t="s">
        <v>88</v>
      </c>
      <c r="I15" s="2" t="s">
        <v>33</v>
      </c>
      <c r="J15" s="2">
        <f>VLOOKUP(E15,Hoja1!E:F,2,FALSE)</f>
        <v>90</v>
      </c>
      <c r="K15" s="2">
        <f>VLOOKUP(I15,Hoja1!A:C,3,FALSE)</f>
        <v>9</v>
      </c>
      <c r="L15" s="7">
        <f t="shared" si="9"/>
        <v>0.1</v>
      </c>
      <c r="N15" s="16">
        <v>0.625</v>
      </c>
      <c r="O15" s="2" t="s">
        <v>70</v>
      </c>
      <c r="P15" s="12">
        <f t="shared" si="1"/>
        <v>90</v>
      </c>
      <c r="Q15" s="12">
        <f t="shared" si="2"/>
        <v>27</v>
      </c>
      <c r="R15" s="7">
        <v>1</v>
      </c>
      <c r="S15" s="8">
        <v>0.85</v>
      </c>
      <c r="T15" s="8">
        <f t="shared" si="3"/>
        <v>0.3</v>
      </c>
      <c r="V15" s="16">
        <v>0.60416666666666696</v>
      </c>
      <c r="W15" s="16">
        <v>0.625</v>
      </c>
      <c r="X15" s="2" t="s">
        <v>56</v>
      </c>
      <c r="Y15" s="14">
        <f t="shared" si="4"/>
        <v>90</v>
      </c>
      <c r="Z15" s="14">
        <f t="shared" si="5"/>
        <v>27</v>
      </c>
      <c r="AA15" s="15">
        <f t="shared" si="6"/>
        <v>0.3</v>
      </c>
    </row>
    <row r="16" spans="1:27" x14ac:dyDescent="0.35">
      <c r="A16">
        <v>15</v>
      </c>
      <c r="B16" s="2" t="s">
        <v>111</v>
      </c>
      <c r="C16" s="3">
        <v>45956</v>
      </c>
      <c r="D16" s="2" t="s">
        <v>82</v>
      </c>
      <c r="E16" s="2">
        <v>2</v>
      </c>
      <c r="F16" s="17">
        <v>0.47708333333333336</v>
      </c>
      <c r="G16" s="1">
        <f t="shared" si="0"/>
        <v>0.45833333333333331</v>
      </c>
      <c r="H16" s="2" t="s">
        <v>107</v>
      </c>
      <c r="I16" s="2" t="s">
        <v>34</v>
      </c>
      <c r="J16" s="2">
        <f>VLOOKUP(E16,Hoja1!E:F,2,FALSE)</f>
        <v>90</v>
      </c>
      <c r="K16" s="2">
        <f>VLOOKUP(I16,Hoja1!A:C,3,FALSE)</f>
        <v>19.8</v>
      </c>
      <c r="L16" s="7">
        <f t="shared" si="9"/>
        <v>0.22</v>
      </c>
      <c r="N16" s="16">
        <v>0.64583333333333337</v>
      </c>
      <c r="O16" s="2" t="s">
        <v>58</v>
      </c>
      <c r="P16" s="12">
        <f t="shared" si="1"/>
        <v>90</v>
      </c>
      <c r="Q16" s="12">
        <f t="shared" si="2"/>
        <v>19.8</v>
      </c>
      <c r="R16" s="7">
        <v>1</v>
      </c>
      <c r="S16" s="8">
        <v>0.85</v>
      </c>
      <c r="T16" s="8">
        <f t="shared" si="3"/>
        <v>0.22</v>
      </c>
      <c r="V16" s="16">
        <v>0.625</v>
      </c>
      <c r="W16" s="16">
        <v>0.64583333333333304</v>
      </c>
      <c r="X16" s="2" t="s">
        <v>57</v>
      </c>
      <c r="Y16" s="14">
        <f t="shared" si="4"/>
        <v>90</v>
      </c>
      <c r="Z16" s="14">
        <f t="shared" si="5"/>
        <v>19.8</v>
      </c>
      <c r="AA16" s="15">
        <f t="shared" si="6"/>
        <v>0.22</v>
      </c>
    </row>
    <row r="17" spans="1:27" x14ac:dyDescent="0.35">
      <c r="A17">
        <v>16</v>
      </c>
      <c r="B17" s="2" t="s">
        <v>111</v>
      </c>
      <c r="C17" s="3">
        <v>45956</v>
      </c>
      <c r="D17" s="2" t="s">
        <v>82</v>
      </c>
      <c r="E17" s="2">
        <v>2</v>
      </c>
      <c r="F17" s="17">
        <v>0.47847222222222224</v>
      </c>
      <c r="G17" s="1">
        <f t="shared" si="0"/>
        <v>0.45833333333333331</v>
      </c>
      <c r="H17" s="2" t="s">
        <v>85</v>
      </c>
      <c r="I17" s="2" t="s">
        <v>33</v>
      </c>
      <c r="J17" s="2">
        <f>VLOOKUP(E17,Hoja1!E:F,2,FALSE)</f>
        <v>90</v>
      </c>
      <c r="K17" s="2">
        <f>VLOOKUP(I17,Hoja1!A:C,3,FALSE)</f>
        <v>9</v>
      </c>
      <c r="L17" s="7">
        <f t="shared" si="9"/>
        <v>0.1</v>
      </c>
      <c r="N17" s="16">
        <v>0.66666666666666696</v>
      </c>
      <c r="O17" s="2" t="s">
        <v>71</v>
      </c>
      <c r="P17" s="12">
        <f t="shared" si="1"/>
        <v>90</v>
      </c>
      <c r="Q17" s="12">
        <f t="shared" si="2"/>
        <v>27</v>
      </c>
      <c r="R17" s="7">
        <v>1</v>
      </c>
      <c r="S17" s="8">
        <v>0.85</v>
      </c>
      <c r="T17" s="8">
        <f t="shared" si="3"/>
        <v>0.3</v>
      </c>
      <c r="V17" s="16">
        <v>0.64583333333333404</v>
      </c>
      <c r="W17" s="16">
        <v>0.66666666666666696</v>
      </c>
      <c r="X17" s="2" t="s">
        <v>77</v>
      </c>
      <c r="Y17" s="14">
        <f t="shared" si="4"/>
        <v>90</v>
      </c>
      <c r="Z17" s="14">
        <f t="shared" si="5"/>
        <v>27</v>
      </c>
      <c r="AA17" s="15">
        <f t="shared" si="6"/>
        <v>0.3</v>
      </c>
    </row>
    <row r="18" spans="1:27" x14ac:dyDescent="0.35">
      <c r="A18">
        <v>17</v>
      </c>
      <c r="B18" s="2" t="s">
        <v>111</v>
      </c>
      <c r="C18" s="3">
        <v>45956</v>
      </c>
      <c r="D18" s="2" t="s">
        <v>82</v>
      </c>
      <c r="E18" s="2">
        <v>2</v>
      </c>
      <c r="F18" s="17">
        <v>0.48749999999999999</v>
      </c>
      <c r="G18" s="1">
        <f t="shared" si="0"/>
        <v>0.47916666666666663</v>
      </c>
      <c r="H18" s="2" t="s">
        <v>93</v>
      </c>
      <c r="I18" s="2" t="s">
        <v>33</v>
      </c>
      <c r="J18" s="2">
        <f>VLOOKUP(E18,Hoja1!E:F,2,FALSE)</f>
        <v>90</v>
      </c>
      <c r="K18" s="2">
        <f>VLOOKUP(I18,Hoja1!A:C,3,FALSE)</f>
        <v>9</v>
      </c>
      <c r="L18" s="7">
        <f t="shared" si="9"/>
        <v>0.1</v>
      </c>
      <c r="N18" s="16">
        <v>0.6875</v>
      </c>
      <c r="O18" s="2" t="s">
        <v>17</v>
      </c>
      <c r="P18" s="12">
        <f t="shared" si="1"/>
        <v>270</v>
      </c>
      <c r="Q18" s="12">
        <f t="shared" si="2"/>
        <v>37.799999999999997</v>
      </c>
      <c r="R18" s="7">
        <v>1</v>
      </c>
      <c r="S18" s="8">
        <v>0.85</v>
      </c>
      <c r="T18" s="8">
        <f t="shared" si="3"/>
        <v>0.13999999999999999</v>
      </c>
      <c r="V18" s="16">
        <v>0.66666666666666696</v>
      </c>
      <c r="W18" s="16">
        <v>0.6875</v>
      </c>
      <c r="X18" s="2" t="s">
        <v>78</v>
      </c>
      <c r="Y18" s="14">
        <f t="shared" si="4"/>
        <v>270</v>
      </c>
      <c r="Z18" s="14">
        <f t="shared" si="5"/>
        <v>37.799999999999997</v>
      </c>
      <c r="AA18" s="15">
        <f t="shared" si="6"/>
        <v>0.13999999999999999</v>
      </c>
    </row>
    <row r="19" spans="1:27" x14ac:dyDescent="0.35">
      <c r="A19">
        <v>18</v>
      </c>
      <c r="B19" s="2" t="s">
        <v>111</v>
      </c>
      <c r="C19" s="3">
        <v>45956</v>
      </c>
      <c r="D19" s="2" t="s">
        <v>82</v>
      </c>
      <c r="E19" s="2">
        <v>2</v>
      </c>
      <c r="F19" s="17">
        <v>0.50416666666666665</v>
      </c>
      <c r="G19" s="1">
        <f t="shared" si="0"/>
        <v>0.5</v>
      </c>
      <c r="H19" s="2" t="s">
        <v>113</v>
      </c>
      <c r="I19" s="2">
        <v>2</v>
      </c>
      <c r="J19" s="2">
        <f>VLOOKUP(E19,Hoja1!E:F,2,FALSE)</f>
        <v>90</v>
      </c>
      <c r="K19" s="2">
        <f>VLOOKUP(I19,Hoja1!A:C,3,FALSE)</f>
        <v>27</v>
      </c>
      <c r="L19" s="7">
        <f t="shared" si="9"/>
        <v>0.3</v>
      </c>
      <c r="N19" s="16">
        <v>0.70833333333333337</v>
      </c>
      <c r="O19" s="2" t="s">
        <v>19</v>
      </c>
      <c r="P19" s="12">
        <f t="shared" si="1"/>
        <v>180</v>
      </c>
      <c r="Q19" s="12">
        <f t="shared" si="2"/>
        <v>85.8</v>
      </c>
      <c r="R19" s="7">
        <v>1</v>
      </c>
      <c r="S19" s="8">
        <v>0.85</v>
      </c>
      <c r="T19" s="8">
        <f t="shared" si="3"/>
        <v>0.47666666666666663</v>
      </c>
      <c r="V19" s="16">
        <v>0.6875</v>
      </c>
      <c r="W19" s="16">
        <v>0.70833333333333304</v>
      </c>
      <c r="X19" s="2" t="s">
        <v>59</v>
      </c>
      <c r="Y19" s="14">
        <f t="shared" si="4"/>
        <v>180</v>
      </c>
      <c r="Z19" s="14">
        <f t="shared" si="5"/>
        <v>85.8</v>
      </c>
      <c r="AA19" s="15">
        <f t="shared" si="6"/>
        <v>0.47666666666666663</v>
      </c>
    </row>
    <row r="20" spans="1:27" x14ac:dyDescent="0.35">
      <c r="A20">
        <v>19</v>
      </c>
      <c r="B20" s="2" t="s">
        <v>111</v>
      </c>
      <c r="C20" s="3">
        <v>45956</v>
      </c>
      <c r="D20" s="2" t="s">
        <v>82</v>
      </c>
      <c r="E20" s="2">
        <v>2</v>
      </c>
      <c r="F20" s="17">
        <v>0.51041666666666663</v>
      </c>
      <c r="G20" s="1">
        <f t="shared" si="0"/>
        <v>0.5</v>
      </c>
      <c r="H20" s="2" t="s">
        <v>109</v>
      </c>
      <c r="I20" s="2" t="s">
        <v>34</v>
      </c>
      <c r="J20" s="2">
        <f>VLOOKUP(E20,Hoja1!E:F,2,FALSE)</f>
        <v>90</v>
      </c>
      <c r="K20" s="2">
        <f>VLOOKUP(I20,Hoja1!A:C,3,FALSE)</f>
        <v>19.8</v>
      </c>
      <c r="L20" s="7">
        <f t="shared" si="9"/>
        <v>0.22</v>
      </c>
      <c r="N20" s="16">
        <v>0.72916666666666696</v>
      </c>
      <c r="O20" s="2" t="s">
        <v>20</v>
      </c>
      <c r="P20" s="12">
        <f t="shared" si="1"/>
        <v>90</v>
      </c>
      <c r="Q20" s="12">
        <f t="shared" si="2"/>
        <v>66</v>
      </c>
      <c r="R20" s="7">
        <v>1</v>
      </c>
      <c r="S20" s="8">
        <v>0.85</v>
      </c>
      <c r="T20" s="8">
        <f t="shared" si="3"/>
        <v>0.73333333333333328</v>
      </c>
      <c r="V20" s="16">
        <v>0.70833333333333404</v>
      </c>
      <c r="W20" s="16">
        <v>0.72916666666666663</v>
      </c>
      <c r="X20" s="2" t="s">
        <v>79</v>
      </c>
      <c r="Y20" s="14">
        <f t="shared" si="4"/>
        <v>90</v>
      </c>
      <c r="Z20" s="14">
        <f t="shared" si="5"/>
        <v>66</v>
      </c>
      <c r="AA20" s="15">
        <f t="shared" si="6"/>
        <v>0.73333333333333328</v>
      </c>
    </row>
    <row r="21" spans="1:27" x14ac:dyDescent="0.35">
      <c r="A21">
        <v>20</v>
      </c>
      <c r="B21" s="2" t="s">
        <v>111</v>
      </c>
      <c r="C21" s="3">
        <v>45956</v>
      </c>
      <c r="D21" s="2" t="s">
        <v>82</v>
      </c>
      <c r="E21" s="2">
        <v>2</v>
      </c>
      <c r="F21" s="17">
        <v>0.51388888888888884</v>
      </c>
      <c r="G21" s="1">
        <f t="shared" si="0"/>
        <v>0.5</v>
      </c>
      <c r="H21" s="2" t="s">
        <v>114</v>
      </c>
      <c r="I21" s="2" t="s">
        <v>34</v>
      </c>
      <c r="J21" s="2">
        <f>VLOOKUP(E21,Hoja1!E:F,2,FALSE)</f>
        <v>90</v>
      </c>
      <c r="K21" s="2">
        <f>VLOOKUP(I21,Hoja1!A:C,3,FALSE)</f>
        <v>19.8</v>
      </c>
      <c r="L21" s="7">
        <f t="shared" si="9"/>
        <v>0.22</v>
      </c>
      <c r="N21" s="16">
        <v>0.75</v>
      </c>
      <c r="O21" s="2" t="s">
        <v>21</v>
      </c>
      <c r="P21" s="12">
        <f t="shared" si="1"/>
        <v>180</v>
      </c>
      <c r="Q21" s="12">
        <f t="shared" si="2"/>
        <v>75</v>
      </c>
      <c r="R21" s="7">
        <v>1</v>
      </c>
      <c r="S21" s="8">
        <v>0.85</v>
      </c>
      <c r="T21" s="8">
        <f t="shared" si="3"/>
        <v>0.41666666666666669</v>
      </c>
      <c r="V21" s="16">
        <v>0.72916666666666696</v>
      </c>
      <c r="W21" s="16">
        <v>0.75</v>
      </c>
      <c r="X21" s="2" t="s">
        <v>60</v>
      </c>
      <c r="Y21" s="14">
        <f t="shared" si="4"/>
        <v>180</v>
      </c>
      <c r="Z21" s="14">
        <f t="shared" si="5"/>
        <v>75</v>
      </c>
      <c r="AA21" s="15">
        <f t="shared" si="6"/>
        <v>0.41666666666666669</v>
      </c>
    </row>
    <row r="22" spans="1:27" x14ac:dyDescent="0.35">
      <c r="A22">
        <v>21</v>
      </c>
      <c r="B22" s="2" t="s">
        <v>111</v>
      </c>
      <c r="C22" s="3">
        <v>45956</v>
      </c>
      <c r="D22" s="2" t="s">
        <v>82</v>
      </c>
      <c r="E22" s="2">
        <v>2</v>
      </c>
      <c r="F22" s="17">
        <v>0.52083333333333337</v>
      </c>
      <c r="G22" s="1">
        <f t="shared" si="0"/>
        <v>0.52083333333333326</v>
      </c>
      <c r="H22" s="2" t="s">
        <v>89</v>
      </c>
      <c r="I22" s="2" t="s">
        <v>33</v>
      </c>
      <c r="J22" s="2">
        <f>VLOOKUP(E22,Hoja1!E:F,2,FALSE)</f>
        <v>90</v>
      </c>
      <c r="K22" s="2">
        <f>VLOOKUP(I22,Hoja1!A:C,3,FALSE)</f>
        <v>9</v>
      </c>
      <c r="L22" s="7">
        <f t="shared" si="9"/>
        <v>0.1</v>
      </c>
      <c r="N22" s="16">
        <v>0.77083333333333337</v>
      </c>
      <c r="O22" s="2" t="s">
        <v>22</v>
      </c>
      <c r="P22" s="12">
        <f t="shared" si="1"/>
        <v>180</v>
      </c>
      <c r="Q22" s="12">
        <f t="shared" si="2"/>
        <v>18</v>
      </c>
      <c r="R22" s="7">
        <v>1</v>
      </c>
      <c r="S22" s="8">
        <v>0.85</v>
      </c>
      <c r="T22" s="8">
        <f t="shared" si="3"/>
        <v>0.1</v>
      </c>
      <c r="V22" s="16">
        <v>0.750000000000001</v>
      </c>
      <c r="W22" s="16">
        <v>0.77083333333333304</v>
      </c>
      <c r="X22" s="2" t="s">
        <v>80</v>
      </c>
      <c r="Y22" s="14">
        <f t="shared" si="4"/>
        <v>180</v>
      </c>
      <c r="Z22" s="14">
        <f t="shared" si="5"/>
        <v>18</v>
      </c>
      <c r="AA22" s="15">
        <f t="shared" si="6"/>
        <v>0.1</v>
      </c>
    </row>
    <row r="23" spans="1:27" x14ac:dyDescent="0.35">
      <c r="A23">
        <v>22</v>
      </c>
      <c r="B23" s="2" t="s">
        <v>111</v>
      </c>
      <c r="C23" s="3">
        <v>45956</v>
      </c>
      <c r="D23" s="2" t="s">
        <v>82</v>
      </c>
      <c r="E23" s="2">
        <v>2</v>
      </c>
      <c r="F23" s="17">
        <v>0.53125</v>
      </c>
      <c r="G23" s="1">
        <f t="shared" si="0"/>
        <v>0.52083333333333326</v>
      </c>
      <c r="H23" s="2" t="s">
        <v>91</v>
      </c>
      <c r="I23" s="2">
        <v>2</v>
      </c>
      <c r="J23" s="2">
        <f>VLOOKUP(E23,Hoja1!E:F,2,FALSE)</f>
        <v>90</v>
      </c>
      <c r="K23" s="2">
        <f>VLOOKUP(I23,Hoja1!A:C,3,FALSE)</f>
        <v>27</v>
      </c>
      <c r="L23" s="7">
        <f t="shared" si="9"/>
        <v>0.3</v>
      </c>
      <c r="N23" s="16">
        <v>0.79166666666666663</v>
      </c>
      <c r="O23" s="2" t="s">
        <v>23</v>
      </c>
      <c r="P23" s="12">
        <f t="shared" si="1"/>
        <v>90</v>
      </c>
      <c r="Q23" s="12">
        <f t="shared" si="2"/>
        <v>9</v>
      </c>
      <c r="R23" s="7">
        <v>1</v>
      </c>
      <c r="S23" s="8">
        <v>0.85</v>
      </c>
      <c r="T23" s="8">
        <f t="shared" si="3"/>
        <v>0.1</v>
      </c>
      <c r="V23" s="16">
        <v>0.77083333333333404</v>
      </c>
      <c r="W23" s="16">
        <v>0.79166666666666696</v>
      </c>
      <c r="X23" s="2" t="s">
        <v>61</v>
      </c>
      <c r="Y23" s="14">
        <f t="shared" si="4"/>
        <v>90</v>
      </c>
      <c r="Z23" s="14">
        <f t="shared" si="5"/>
        <v>9</v>
      </c>
      <c r="AA23" s="15">
        <f t="shared" si="6"/>
        <v>0.1</v>
      </c>
    </row>
    <row r="24" spans="1:27" x14ac:dyDescent="0.35">
      <c r="A24">
        <v>23</v>
      </c>
      <c r="B24" s="2" t="s">
        <v>111</v>
      </c>
      <c r="C24" s="3">
        <v>45956</v>
      </c>
      <c r="D24" s="2" t="s">
        <v>82</v>
      </c>
      <c r="E24" s="2">
        <v>2</v>
      </c>
      <c r="F24" s="17">
        <v>0.54305555555555551</v>
      </c>
      <c r="G24" s="1">
        <f t="shared" si="0"/>
        <v>0.54166666666666663</v>
      </c>
      <c r="H24" s="2" t="s">
        <v>83</v>
      </c>
      <c r="I24" s="2">
        <v>3</v>
      </c>
      <c r="J24" s="2">
        <f>VLOOKUP(E24,Hoja1!E:F,2,FALSE)</f>
        <v>90</v>
      </c>
      <c r="K24" s="2">
        <f>VLOOKUP(I24,Hoja1!A:C,3,FALSE)</f>
        <v>54</v>
      </c>
      <c r="L24" s="7">
        <f t="shared" si="9"/>
        <v>0.6</v>
      </c>
      <c r="N24" s="16">
        <v>0.8125</v>
      </c>
      <c r="O24" s="2" t="s">
        <v>24</v>
      </c>
      <c r="P24" s="12">
        <f t="shared" si="1"/>
        <v>90</v>
      </c>
      <c r="Q24" s="12">
        <f t="shared" si="2"/>
        <v>19.8</v>
      </c>
      <c r="R24" s="7">
        <v>1</v>
      </c>
      <c r="S24" s="8">
        <v>0.85</v>
      </c>
      <c r="T24" s="8">
        <f t="shared" si="3"/>
        <v>0.22</v>
      </c>
      <c r="V24" s="16">
        <v>0.79166666666666696</v>
      </c>
      <c r="W24" s="16">
        <v>0.8125</v>
      </c>
      <c r="X24" s="2" t="s">
        <v>81</v>
      </c>
      <c r="Y24" s="14">
        <f t="shared" si="4"/>
        <v>90</v>
      </c>
      <c r="Z24" s="14">
        <f t="shared" si="5"/>
        <v>19.8</v>
      </c>
      <c r="AA24" s="15">
        <f t="shared" si="6"/>
        <v>0.22</v>
      </c>
    </row>
    <row r="25" spans="1:27" x14ac:dyDescent="0.35">
      <c r="A25">
        <v>24</v>
      </c>
      <c r="B25" s="2" t="s">
        <v>111</v>
      </c>
      <c r="C25" s="3">
        <v>45956</v>
      </c>
      <c r="D25" s="2" t="s">
        <v>82</v>
      </c>
      <c r="E25" s="2">
        <v>2</v>
      </c>
      <c r="F25" s="17">
        <v>0.54791666666666672</v>
      </c>
      <c r="G25" s="1">
        <f t="shared" si="0"/>
        <v>0.54166666666666663</v>
      </c>
      <c r="H25" s="2" t="s">
        <v>86</v>
      </c>
      <c r="I25" s="2" t="s">
        <v>33</v>
      </c>
      <c r="J25" s="2">
        <f>VLOOKUP(E25,Hoja1!E:F,2,FALSE)</f>
        <v>90</v>
      </c>
      <c r="K25" s="2">
        <f>VLOOKUP(I25,Hoja1!A:C,3,FALSE)</f>
        <v>9</v>
      </c>
      <c r="L25" s="7">
        <f t="shared" si="9"/>
        <v>0.1</v>
      </c>
      <c r="P25"/>
      <c r="Q25"/>
      <c r="R25"/>
      <c r="S25"/>
    </row>
    <row r="26" spans="1:27" x14ac:dyDescent="0.35">
      <c r="A26">
        <v>25</v>
      </c>
      <c r="B26" s="2" t="s">
        <v>111</v>
      </c>
      <c r="C26" s="3">
        <v>45956</v>
      </c>
      <c r="D26" s="2" t="s">
        <v>82</v>
      </c>
      <c r="E26" s="2">
        <v>2</v>
      </c>
      <c r="F26" s="17">
        <v>0.57361111111111107</v>
      </c>
      <c r="G26" s="1">
        <f t="shared" si="0"/>
        <v>0.5625</v>
      </c>
      <c r="H26" s="2" t="s">
        <v>96</v>
      </c>
      <c r="I26" s="2" t="s">
        <v>16</v>
      </c>
      <c r="J26" s="2">
        <f>VLOOKUP(E26,Hoja1!E:F,2,FALSE)</f>
        <v>90</v>
      </c>
      <c r="K26" s="2">
        <f>VLOOKUP(I26,Hoja1!A:C,3,FALSE)</f>
        <v>78</v>
      </c>
      <c r="L26" s="7">
        <f t="shared" si="9"/>
        <v>0.8666666666666667</v>
      </c>
      <c r="P26"/>
      <c r="Q26"/>
      <c r="R26"/>
      <c r="S26"/>
    </row>
    <row r="27" spans="1:27" x14ac:dyDescent="0.35">
      <c r="A27">
        <v>26</v>
      </c>
      <c r="B27" s="2" t="s">
        <v>111</v>
      </c>
      <c r="C27" s="3">
        <v>45956</v>
      </c>
      <c r="D27" s="2" t="s">
        <v>82</v>
      </c>
      <c r="E27" s="2">
        <v>2</v>
      </c>
      <c r="F27" s="17">
        <v>0.57430555555555551</v>
      </c>
      <c r="G27" s="1">
        <f t="shared" si="0"/>
        <v>0.5625</v>
      </c>
      <c r="H27" s="2" t="s">
        <v>90</v>
      </c>
      <c r="I27" s="2" t="s">
        <v>33</v>
      </c>
      <c r="J27" s="2">
        <f>VLOOKUP(E27,Hoja1!E:F,2,FALSE)</f>
        <v>90</v>
      </c>
      <c r="K27" s="2">
        <f>VLOOKUP(I27,Hoja1!A:C,3,FALSE)</f>
        <v>9</v>
      </c>
      <c r="L27" s="7">
        <f t="shared" si="9"/>
        <v>0.1</v>
      </c>
      <c r="P27"/>
      <c r="Q27"/>
      <c r="R27"/>
      <c r="S27"/>
    </row>
    <row r="28" spans="1:27" x14ac:dyDescent="0.35">
      <c r="A28">
        <v>27</v>
      </c>
      <c r="B28" s="2" t="s">
        <v>111</v>
      </c>
      <c r="C28" s="3">
        <v>45956</v>
      </c>
      <c r="D28" s="2" t="s">
        <v>82</v>
      </c>
      <c r="E28" s="2">
        <v>2</v>
      </c>
      <c r="F28" s="17">
        <v>0.59305555555555556</v>
      </c>
      <c r="G28" s="1">
        <f t="shared" si="0"/>
        <v>0.58333333333333326</v>
      </c>
      <c r="H28" s="2" t="s">
        <v>100</v>
      </c>
      <c r="I28" s="2" t="s">
        <v>16</v>
      </c>
      <c r="J28" s="2">
        <f>VLOOKUP(E28,Hoja1!E:F,2,FALSE)</f>
        <v>90</v>
      </c>
      <c r="K28" s="2">
        <f>VLOOKUP(I28,Hoja1!A:C,3,FALSE)</f>
        <v>78</v>
      </c>
      <c r="L28" s="7">
        <f t="shared" si="9"/>
        <v>0.8666666666666667</v>
      </c>
      <c r="P28"/>
      <c r="Q28"/>
      <c r="R28"/>
      <c r="S28"/>
    </row>
    <row r="29" spans="1:27" x14ac:dyDescent="0.35">
      <c r="A29">
        <v>28</v>
      </c>
      <c r="B29" s="2" t="s">
        <v>111</v>
      </c>
      <c r="C29" s="3">
        <v>45956</v>
      </c>
      <c r="D29" s="2" t="s">
        <v>82</v>
      </c>
      <c r="E29" s="2">
        <v>2</v>
      </c>
      <c r="F29" s="17">
        <v>0.60624999999999996</v>
      </c>
      <c r="G29" s="1">
        <f t="shared" si="0"/>
        <v>0.60416666666666663</v>
      </c>
      <c r="H29" s="2" t="s">
        <v>108</v>
      </c>
      <c r="I29" s="2" t="s">
        <v>34</v>
      </c>
      <c r="J29" s="2">
        <f>VLOOKUP(E29,Hoja1!E:F,2,FALSE)</f>
        <v>90</v>
      </c>
      <c r="K29" s="2">
        <f>VLOOKUP(I29,Hoja1!A:C,3,FALSE)</f>
        <v>19.8</v>
      </c>
      <c r="L29" s="7">
        <f t="shared" si="9"/>
        <v>0.22</v>
      </c>
      <c r="P29"/>
      <c r="Q29"/>
      <c r="R29"/>
      <c r="S29"/>
    </row>
    <row r="30" spans="1:27" x14ac:dyDescent="0.35">
      <c r="A30">
        <v>29</v>
      </c>
      <c r="B30" s="2" t="s">
        <v>111</v>
      </c>
      <c r="C30" s="3">
        <v>45956</v>
      </c>
      <c r="D30" s="2" t="s">
        <v>82</v>
      </c>
      <c r="E30" s="2">
        <v>2</v>
      </c>
      <c r="F30" s="17">
        <v>0.61041666666666672</v>
      </c>
      <c r="G30" s="1">
        <f t="shared" si="0"/>
        <v>0.60416666666666663</v>
      </c>
      <c r="H30" s="2" t="s">
        <v>89</v>
      </c>
      <c r="I30" s="2" t="s">
        <v>34</v>
      </c>
      <c r="J30" s="2">
        <f>VLOOKUP(E30,Hoja1!E:F,2,FALSE)</f>
        <v>90</v>
      </c>
      <c r="K30" s="2">
        <f>VLOOKUP(I30,Hoja1!A:C,3,FALSE)</f>
        <v>19.8</v>
      </c>
      <c r="L30" s="7">
        <f t="shared" si="9"/>
        <v>0.22</v>
      </c>
      <c r="P30"/>
      <c r="Q30"/>
      <c r="R30"/>
      <c r="S30"/>
    </row>
    <row r="31" spans="1:27" x14ac:dyDescent="0.35">
      <c r="A31">
        <v>30</v>
      </c>
      <c r="B31" s="2" t="s">
        <v>111</v>
      </c>
      <c r="C31" s="3">
        <v>45956</v>
      </c>
      <c r="D31" s="2" t="s">
        <v>82</v>
      </c>
      <c r="E31" s="2">
        <v>2</v>
      </c>
      <c r="F31" s="17">
        <v>0.62291666666666667</v>
      </c>
      <c r="G31" s="1">
        <f t="shared" si="0"/>
        <v>0.60416666666666663</v>
      </c>
      <c r="H31" s="2" t="s">
        <v>101</v>
      </c>
      <c r="I31" s="2" t="s">
        <v>34</v>
      </c>
      <c r="J31" s="2">
        <f>VLOOKUP(E31,Hoja1!E:F,2,FALSE)</f>
        <v>90</v>
      </c>
      <c r="K31" s="2">
        <f>VLOOKUP(I31,Hoja1!A:C,3,FALSE)</f>
        <v>19.8</v>
      </c>
      <c r="L31" s="7">
        <f t="shared" si="9"/>
        <v>0.22</v>
      </c>
      <c r="P31"/>
      <c r="Q31"/>
      <c r="R31"/>
      <c r="S31"/>
    </row>
    <row r="32" spans="1:27" x14ac:dyDescent="0.35">
      <c r="A32">
        <v>31</v>
      </c>
      <c r="B32" s="2" t="s">
        <v>111</v>
      </c>
      <c r="C32" s="3">
        <v>45956</v>
      </c>
      <c r="D32" s="2" t="s">
        <v>82</v>
      </c>
      <c r="E32" s="2">
        <v>2</v>
      </c>
      <c r="F32" s="17">
        <v>0.6381944444444444</v>
      </c>
      <c r="G32" s="1">
        <f t="shared" si="0"/>
        <v>0.625</v>
      </c>
      <c r="H32" s="2" t="s">
        <v>105</v>
      </c>
      <c r="I32" s="2">
        <v>2</v>
      </c>
      <c r="J32" s="2">
        <f>VLOOKUP(E32,Hoja1!E:F,2,FALSE)</f>
        <v>90</v>
      </c>
      <c r="K32" s="2">
        <f>VLOOKUP(I32,Hoja1!A:C,3,FALSE)</f>
        <v>27</v>
      </c>
      <c r="L32" s="7">
        <f t="shared" si="9"/>
        <v>0.3</v>
      </c>
      <c r="P32"/>
      <c r="Q32"/>
      <c r="R32"/>
      <c r="S32"/>
    </row>
    <row r="33" spans="1:19" x14ac:dyDescent="0.35">
      <c r="A33">
        <v>32</v>
      </c>
      <c r="B33" s="2" t="s">
        <v>111</v>
      </c>
      <c r="C33" s="3">
        <v>45956</v>
      </c>
      <c r="D33" s="2" t="s">
        <v>82</v>
      </c>
      <c r="E33" s="2">
        <v>2</v>
      </c>
      <c r="F33" s="17">
        <v>0.66597222222222219</v>
      </c>
      <c r="G33" s="1">
        <f t="shared" si="0"/>
        <v>0.64583333333333326</v>
      </c>
      <c r="H33" s="2" t="s">
        <v>102</v>
      </c>
      <c r="I33" s="2" t="s">
        <v>34</v>
      </c>
      <c r="J33" s="2">
        <f>VLOOKUP(E33,Hoja1!E:F,2,FALSE)</f>
        <v>90</v>
      </c>
      <c r="K33" s="2">
        <f>VLOOKUP(I33,Hoja1!A:C,3,FALSE)</f>
        <v>19.8</v>
      </c>
      <c r="L33" s="7">
        <f t="shared" si="9"/>
        <v>0.22</v>
      </c>
      <c r="P33"/>
      <c r="Q33"/>
      <c r="R33"/>
      <c r="S33"/>
    </row>
    <row r="34" spans="1:19" x14ac:dyDescent="0.35">
      <c r="A34">
        <v>33</v>
      </c>
      <c r="B34" s="2" t="s">
        <v>111</v>
      </c>
      <c r="C34" s="3">
        <v>45956</v>
      </c>
      <c r="D34" s="2" t="s">
        <v>82</v>
      </c>
      <c r="E34" s="2">
        <v>2</v>
      </c>
      <c r="F34" s="17">
        <v>0.66874999999999996</v>
      </c>
      <c r="G34" s="1">
        <f t="shared" si="0"/>
        <v>0.66666666666666663</v>
      </c>
      <c r="H34" s="2" t="s">
        <v>83</v>
      </c>
      <c r="I34" s="2">
        <v>2</v>
      </c>
      <c r="J34" s="2">
        <f>VLOOKUP(E34,Hoja1!E:F,2,FALSE)</f>
        <v>90</v>
      </c>
      <c r="K34" s="2">
        <f>VLOOKUP(I34,Hoja1!A:C,3,FALSE)</f>
        <v>27</v>
      </c>
      <c r="L34" s="7">
        <f t="shared" si="9"/>
        <v>0.3</v>
      </c>
    </row>
    <row r="35" spans="1:19" x14ac:dyDescent="0.35">
      <c r="A35">
        <v>34</v>
      </c>
      <c r="B35" s="2" t="s">
        <v>111</v>
      </c>
      <c r="C35" s="3">
        <v>45956</v>
      </c>
      <c r="D35" s="2" t="s">
        <v>82</v>
      </c>
      <c r="E35" s="2">
        <v>2</v>
      </c>
      <c r="F35" s="17">
        <v>0.69097222222222221</v>
      </c>
      <c r="G35" s="1">
        <f t="shared" si="0"/>
        <v>0.6875</v>
      </c>
      <c r="H35" s="2" t="s">
        <v>95</v>
      </c>
      <c r="I35" s="2" t="s">
        <v>34</v>
      </c>
      <c r="J35" s="2">
        <f>VLOOKUP(E35,Hoja1!E:F,2,FALSE)</f>
        <v>90</v>
      </c>
      <c r="K35" s="2">
        <f>VLOOKUP(I35,Hoja1!A:C,3,FALSE)</f>
        <v>19.8</v>
      </c>
      <c r="L35" s="7">
        <f t="shared" si="9"/>
        <v>0.22</v>
      </c>
    </row>
    <row r="36" spans="1:19" x14ac:dyDescent="0.35">
      <c r="A36">
        <v>35</v>
      </c>
      <c r="B36" s="2" t="s">
        <v>111</v>
      </c>
      <c r="C36" s="3">
        <v>45956</v>
      </c>
      <c r="D36" s="2" t="s">
        <v>82</v>
      </c>
      <c r="E36" s="2">
        <v>2</v>
      </c>
      <c r="F36" s="17">
        <v>0.69930555555555551</v>
      </c>
      <c r="G36" s="1">
        <f t="shared" si="0"/>
        <v>0.6875</v>
      </c>
      <c r="H36" s="2" t="s">
        <v>99</v>
      </c>
      <c r="I36" s="2" t="s">
        <v>33</v>
      </c>
      <c r="J36" s="2">
        <f>VLOOKUP(E36,Hoja1!E:F,2,FALSE)</f>
        <v>90</v>
      </c>
      <c r="K36" s="2">
        <f>VLOOKUP(I36,Hoja1!A:C,3,FALSE)</f>
        <v>9</v>
      </c>
      <c r="L36" s="7">
        <f t="shared" si="9"/>
        <v>0.1</v>
      </c>
      <c r="N36" s="5"/>
      <c r="O36" s="5"/>
    </row>
    <row r="37" spans="1:19" x14ac:dyDescent="0.35">
      <c r="A37">
        <v>36</v>
      </c>
      <c r="B37" s="2" t="s">
        <v>111</v>
      </c>
      <c r="C37" s="3">
        <v>45956</v>
      </c>
      <c r="D37" s="2" t="s">
        <v>82</v>
      </c>
      <c r="E37" s="2">
        <v>2</v>
      </c>
      <c r="F37" s="17">
        <v>0.7</v>
      </c>
      <c r="G37" s="1">
        <f t="shared" si="0"/>
        <v>0.6875</v>
      </c>
      <c r="H37" s="2" t="s">
        <v>104</v>
      </c>
      <c r="I37" s="2" t="s">
        <v>33</v>
      </c>
      <c r="J37" s="2">
        <f>VLOOKUP(E37,Hoja1!E:F,2,FALSE)</f>
        <v>90</v>
      </c>
      <c r="K37" s="2">
        <f>VLOOKUP(I37,Hoja1!A:C,3,FALSE)</f>
        <v>9</v>
      </c>
      <c r="L37" s="7">
        <f t="shared" si="9"/>
        <v>0.1</v>
      </c>
      <c r="N37" s="5"/>
      <c r="O37" s="5"/>
    </row>
    <row r="38" spans="1:19" x14ac:dyDescent="0.35">
      <c r="A38">
        <v>37</v>
      </c>
      <c r="B38" s="2" t="s">
        <v>111</v>
      </c>
      <c r="C38" s="3">
        <v>45956</v>
      </c>
      <c r="D38" s="2" t="s">
        <v>82</v>
      </c>
      <c r="E38" s="2">
        <v>2</v>
      </c>
      <c r="F38" s="17">
        <v>0.71250000000000002</v>
      </c>
      <c r="G38" s="1">
        <f t="shared" si="0"/>
        <v>0.70833333333333326</v>
      </c>
      <c r="H38" s="2" t="s">
        <v>92</v>
      </c>
      <c r="I38" s="2" t="s">
        <v>34</v>
      </c>
      <c r="J38" s="2">
        <f>VLOOKUP(E38,Hoja1!E:F,2,FALSE)</f>
        <v>90</v>
      </c>
      <c r="K38" s="2">
        <f>VLOOKUP(I38,Hoja1!A:C,3,FALSE)</f>
        <v>19.8</v>
      </c>
      <c r="L38" s="7">
        <f t="shared" si="9"/>
        <v>0.22</v>
      </c>
      <c r="N38" s="5"/>
      <c r="O38" s="5"/>
    </row>
    <row r="39" spans="1:19" x14ac:dyDescent="0.35">
      <c r="A39">
        <v>38</v>
      </c>
      <c r="B39" s="2" t="s">
        <v>111</v>
      </c>
      <c r="C39" s="3">
        <v>45956</v>
      </c>
      <c r="D39" s="2" t="s">
        <v>82</v>
      </c>
      <c r="E39" s="2">
        <v>2</v>
      </c>
      <c r="F39" s="17">
        <v>0.72361111111111109</v>
      </c>
      <c r="G39" s="1">
        <f t="shared" si="0"/>
        <v>0.70833333333333326</v>
      </c>
      <c r="H39" s="2" t="s">
        <v>106</v>
      </c>
      <c r="I39" s="2" t="s">
        <v>25</v>
      </c>
      <c r="J39" s="2">
        <f>VLOOKUP(E39,Hoja1!E:F,2,FALSE)</f>
        <v>90</v>
      </c>
      <c r="K39" s="2">
        <f>VLOOKUP(I39,Hoja1!A:C,3,FALSE)</f>
        <v>66</v>
      </c>
      <c r="L39" s="7">
        <f t="shared" si="9"/>
        <v>0.73333333333333328</v>
      </c>
      <c r="N39" s="5"/>
      <c r="O39" s="5"/>
    </row>
    <row r="40" spans="1:19" x14ac:dyDescent="0.35">
      <c r="A40">
        <v>39</v>
      </c>
      <c r="B40" s="2" t="s">
        <v>111</v>
      </c>
      <c r="C40" s="3">
        <v>45956</v>
      </c>
      <c r="D40" s="2" t="s">
        <v>82</v>
      </c>
      <c r="E40" s="2">
        <v>2</v>
      </c>
      <c r="F40" s="17">
        <v>0.74861111111111112</v>
      </c>
      <c r="G40" s="1">
        <f t="shared" si="0"/>
        <v>0.72916666666666663</v>
      </c>
      <c r="H40" s="2" t="s">
        <v>110</v>
      </c>
      <c r="I40" s="2" t="s">
        <v>27</v>
      </c>
      <c r="J40" s="2">
        <f>VLOOKUP(E40,Hoja1!E:F,2,FALSE)</f>
        <v>90</v>
      </c>
      <c r="K40" s="2">
        <f>VLOOKUP(I40,Hoja1!A:C,3,FALSE)</f>
        <v>66</v>
      </c>
      <c r="L40" s="7">
        <f t="shared" si="9"/>
        <v>0.73333333333333328</v>
      </c>
      <c r="N40" s="5"/>
      <c r="O40" s="5"/>
    </row>
    <row r="41" spans="1:19" x14ac:dyDescent="0.35">
      <c r="A41">
        <v>40</v>
      </c>
      <c r="B41" s="2" t="s">
        <v>111</v>
      </c>
      <c r="C41" s="3">
        <v>45956</v>
      </c>
      <c r="D41" s="2" t="s">
        <v>82</v>
      </c>
      <c r="E41" s="2">
        <v>2</v>
      </c>
      <c r="F41" s="17">
        <v>0.75069444444444444</v>
      </c>
      <c r="G41" s="1">
        <f t="shared" si="0"/>
        <v>0.75</v>
      </c>
      <c r="H41" s="2" t="s">
        <v>90</v>
      </c>
      <c r="I41" s="2" t="s">
        <v>27</v>
      </c>
      <c r="J41" s="2">
        <f>VLOOKUP(E41,Hoja1!E:F,2,FALSE)</f>
        <v>90</v>
      </c>
      <c r="K41" s="2">
        <f>VLOOKUP(I41,Hoja1!A:C,3,FALSE)</f>
        <v>66</v>
      </c>
      <c r="L41" s="7">
        <f t="shared" si="9"/>
        <v>0.73333333333333328</v>
      </c>
      <c r="N41" s="5"/>
      <c r="O41" s="5"/>
    </row>
    <row r="42" spans="1:19" x14ac:dyDescent="0.35">
      <c r="A42">
        <v>41</v>
      </c>
      <c r="B42" s="2" t="s">
        <v>111</v>
      </c>
      <c r="C42" s="3">
        <v>45956</v>
      </c>
      <c r="D42" s="2" t="s">
        <v>82</v>
      </c>
      <c r="E42" s="2">
        <v>2</v>
      </c>
      <c r="F42" s="17">
        <v>0.76458333333333328</v>
      </c>
      <c r="G42" s="1">
        <f t="shared" si="0"/>
        <v>0.75</v>
      </c>
      <c r="H42" s="2" t="s">
        <v>83</v>
      </c>
      <c r="I42" s="2" t="s">
        <v>33</v>
      </c>
      <c r="J42" s="2">
        <f>VLOOKUP(E42,Hoja1!E:F,2,FALSE)</f>
        <v>90</v>
      </c>
      <c r="K42" s="2">
        <f>VLOOKUP(I42,Hoja1!A:C,3,FALSE)</f>
        <v>9</v>
      </c>
      <c r="L42" s="7">
        <f t="shared" si="9"/>
        <v>0.1</v>
      </c>
      <c r="N42" s="5"/>
      <c r="O42" s="5"/>
      <c r="R42"/>
      <c r="S42"/>
    </row>
    <row r="43" spans="1:19" x14ac:dyDescent="0.35">
      <c r="A43">
        <v>42</v>
      </c>
      <c r="B43" s="2" t="s">
        <v>111</v>
      </c>
      <c r="C43" s="3">
        <v>45956</v>
      </c>
      <c r="D43" s="2" t="s">
        <v>82</v>
      </c>
      <c r="E43" s="2">
        <v>2</v>
      </c>
      <c r="F43" s="17">
        <v>0.77430555555555558</v>
      </c>
      <c r="G43" s="1">
        <f t="shared" si="0"/>
        <v>0.77083333333333326</v>
      </c>
      <c r="H43" s="2" t="s">
        <v>100</v>
      </c>
      <c r="I43" s="2" t="s">
        <v>33</v>
      </c>
      <c r="J43" s="2">
        <f>VLOOKUP(E43,Hoja1!E:F,2,FALSE)</f>
        <v>90</v>
      </c>
      <c r="K43" s="2">
        <f>VLOOKUP(I43,Hoja1!A:C,3,FALSE)</f>
        <v>9</v>
      </c>
      <c r="L43" s="7">
        <f t="shared" si="9"/>
        <v>0.1</v>
      </c>
      <c r="N43" s="5"/>
      <c r="O43" s="5"/>
      <c r="R43"/>
      <c r="S43"/>
    </row>
    <row r="44" spans="1:19" x14ac:dyDescent="0.35">
      <c r="A44">
        <v>43</v>
      </c>
      <c r="B44" s="2" t="s">
        <v>111</v>
      </c>
      <c r="C44" s="3">
        <v>45956</v>
      </c>
      <c r="D44" s="2" t="s">
        <v>82</v>
      </c>
      <c r="E44" s="2">
        <v>2</v>
      </c>
      <c r="F44" s="17">
        <v>0.78402777777777777</v>
      </c>
      <c r="G44" s="1">
        <f t="shared" si="0"/>
        <v>0.77083333333333326</v>
      </c>
      <c r="H44" s="2" t="s">
        <v>94</v>
      </c>
      <c r="I44" s="2" t="s">
        <v>33</v>
      </c>
      <c r="J44" s="2">
        <f>VLOOKUP(E44,Hoja1!E:F,2,FALSE)</f>
        <v>90</v>
      </c>
      <c r="K44" s="2">
        <f>VLOOKUP(I44,Hoja1!A:C,3,FALSE)</f>
        <v>9</v>
      </c>
      <c r="L44" s="7">
        <f t="shared" si="9"/>
        <v>0.1</v>
      </c>
      <c r="N44" s="5"/>
      <c r="O44" s="5"/>
      <c r="R44"/>
      <c r="S44"/>
    </row>
    <row r="45" spans="1:19" x14ac:dyDescent="0.35">
      <c r="A45">
        <v>44</v>
      </c>
      <c r="B45" s="2" t="s">
        <v>111</v>
      </c>
      <c r="C45" s="3">
        <v>45956</v>
      </c>
      <c r="D45" s="2" t="s">
        <v>82</v>
      </c>
      <c r="E45" s="2">
        <v>2</v>
      </c>
      <c r="F45" s="17">
        <v>0.79722222222222228</v>
      </c>
      <c r="G45" s="1">
        <f t="shared" si="0"/>
        <v>0.79166666666666663</v>
      </c>
      <c r="H45" s="2" t="s">
        <v>104</v>
      </c>
      <c r="I45" s="2" t="s">
        <v>33</v>
      </c>
      <c r="J45" s="2">
        <f>VLOOKUP(E45,Hoja1!E:F,2,FALSE)</f>
        <v>90</v>
      </c>
      <c r="K45" s="2">
        <f>VLOOKUP(I45,Hoja1!A:C,3,FALSE)</f>
        <v>9</v>
      </c>
      <c r="L45" s="7">
        <f t="shared" si="9"/>
        <v>0.1</v>
      </c>
      <c r="N45" s="5"/>
      <c r="O45" s="5"/>
      <c r="R45"/>
      <c r="S45"/>
    </row>
    <row r="46" spans="1:19" x14ac:dyDescent="0.35">
      <c r="A46">
        <v>45</v>
      </c>
      <c r="B46" s="2" t="s">
        <v>111</v>
      </c>
      <c r="C46" s="3">
        <v>45956</v>
      </c>
      <c r="D46" s="2" t="s">
        <v>82</v>
      </c>
      <c r="E46" s="2">
        <v>2</v>
      </c>
      <c r="F46" s="17">
        <v>0.81388888888888888</v>
      </c>
      <c r="G46" s="1">
        <f t="shared" si="0"/>
        <v>0.8125</v>
      </c>
      <c r="H46" s="2" t="s">
        <v>107</v>
      </c>
      <c r="I46" s="2" t="s">
        <v>34</v>
      </c>
      <c r="J46" s="2">
        <f>VLOOKUP(E46,Hoja1!E:F,2,FALSE)</f>
        <v>90</v>
      </c>
      <c r="K46" s="2">
        <f>VLOOKUP(I46,Hoja1!A:C,3,FALSE)</f>
        <v>19.8</v>
      </c>
      <c r="L46" s="7">
        <f t="shared" si="9"/>
        <v>0.22</v>
      </c>
      <c r="N46" s="5"/>
      <c r="O46" s="5"/>
      <c r="R46"/>
      <c r="S46"/>
    </row>
    <row r="47" spans="1:19" x14ac:dyDescent="0.35">
      <c r="N47" s="5"/>
      <c r="O47" s="5"/>
      <c r="R47"/>
      <c r="S47"/>
    </row>
    <row r="48" spans="1:19" x14ac:dyDescent="0.35">
      <c r="N48" s="5"/>
      <c r="O48" s="5"/>
      <c r="R48"/>
      <c r="S48"/>
    </row>
    <row r="49" spans="14:19" x14ac:dyDescent="0.35">
      <c r="N49" s="5"/>
      <c r="O49" s="5"/>
      <c r="R49"/>
      <c r="S49"/>
    </row>
    <row r="50" spans="14:19" x14ac:dyDescent="0.35">
      <c r="N50" s="5"/>
      <c r="O50" s="5"/>
      <c r="R50"/>
      <c r="S50"/>
    </row>
    <row r="51" spans="14:19" x14ac:dyDescent="0.35">
      <c r="N51" s="5"/>
      <c r="O51" s="5"/>
    </row>
    <row r="52" spans="14:19" x14ac:dyDescent="0.35">
      <c r="N52" s="5"/>
      <c r="O52" s="5"/>
    </row>
    <row r="53" spans="14:19" x14ac:dyDescent="0.35">
      <c r="N53" s="5"/>
      <c r="O53" s="5"/>
    </row>
    <row r="54" spans="14:19" x14ac:dyDescent="0.35">
      <c r="N54" s="5"/>
      <c r="O54" s="5"/>
    </row>
    <row r="55" spans="14:19" x14ac:dyDescent="0.35">
      <c r="N55" s="5"/>
      <c r="O55" s="5"/>
    </row>
    <row r="56" spans="14:19" x14ac:dyDescent="0.35">
      <c r="N56" s="5"/>
      <c r="O56" s="5"/>
    </row>
    <row r="57" spans="14:19" x14ac:dyDescent="0.35">
      <c r="N57" s="5"/>
      <c r="O57" s="5"/>
    </row>
    <row r="58" spans="14:19" x14ac:dyDescent="0.35">
      <c r="N58" s="5"/>
      <c r="O58" s="5"/>
    </row>
    <row r="59" spans="14:19" x14ac:dyDescent="0.35">
      <c r="N59" s="5"/>
      <c r="O59" s="5"/>
    </row>
    <row r="60" spans="14:19" x14ac:dyDescent="0.35">
      <c r="N60" s="5"/>
      <c r="O60" s="5"/>
    </row>
    <row r="61" spans="14:19" x14ac:dyDescent="0.35">
      <c r="N61" s="5"/>
      <c r="O61" s="5"/>
    </row>
    <row r="62" spans="14:19" x14ac:dyDescent="0.35">
      <c r="N62" s="5"/>
      <c r="O62" s="5"/>
    </row>
    <row r="63" spans="14:19" x14ac:dyDescent="0.35">
      <c r="N63" s="5"/>
      <c r="O63" s="5"/>
    </row>
    <row r="64" spans="14:19" x14ac:dyDescent="0.35">
      <c r="N64" s="5"/>
      <c r="O64" s="5"/>
    </row>
    <row r="65" spans="14:15" x14ac:dyDescent="0.35">
      <c r="N65" s="5"/>
      <c r="O65" s="5"/>
    </row>
    <row r="66" spans="14:15" x14ac:dyDescent="0.35">
      <c r="N66" s="5"/>
      <c r="O66" s="5"/>
    </row>
    <row r="67" spans="14:15" x14ac:dyDescent="0.35">
      <c r="N67" s="5"/>
      <c r="O67" s="5"/>
    </row>
    <row r="68" spans="14:15" x14ac:dyDescent="0.35">
      <c r="N68" s="5"/>
      <c r="O68" s="5"/>
    </row>
    <row r="69" spans="14:15" x14ac:dyDescent="0.35">
      <c r="N69" s="5"/>
      <c r="O69" s="5"/>
    </row>
    <row r="70" spans="14:15" x14ac:dyDescent="0.35">
      <c r="N70" s="5"/>
      <c r="O70" s="5"/>
    </row>
    <row r="71" spans="14:15" x14ac:dyDescent="0.35">
      <c r="N71" s="5"/>
      <c r="O71" s="5"/>
    </row>
    <row r="72" spans="14:15" x14ac:dyDescent="0.35">
      <c r="N72" s="5"/>
      <c r="O72" s="5"/>
    </row>
    <row r="73" spans="14:15" x14ac:dyDescent="0.35">
      <c r="N73" s="5"/>
      <c r="O73" s="5"/>
    </row>
  </sheetData>
  <phoneticPr fontId="5" type="noConversion"/>
  <conditionalFormatting sqref="L2:L46">
    <cfRule type="expression" dxfId="0" priority="4">
      <formula>"&gt;85%"</formula>
    </cfRule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5:O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U17"/>
  <sheetViews>
    <sheetView zoomScale="85" zoomScaleNormal="85" workbookViewId="0">
      <selection activeCell="N1" sqref="N1"/>
    </sheetView>
  </sheetViews>
  <sheetFormatPr baseColWidth="10" defaultColWidth="11.453125" defaultRowHeight="14.5" x14ac:dyDescent="0.35"/>
  <cols>
    <col min="1" max="1" width="11.453125" style="4"/>
    <col min="2" max="2" width="11.453125" style="5"/>
    <col min="3" max="3" width="10.81640625" style="5"/>
    <col min="5" max="5" width="11.453125" style="5"/>
    <col min="6" max="6" width="13.7265625" style="5" bestFit="1" customWidth="1"/>
    <col min="14" max="14" width="12.54296875" bestFit="1" customWidth="1"/>
    <col min="18" max="18" width="11.81640625" bestFit="1" customWidth="1"/>
  </cols>
  <sheetData>
    <row r="1" spans="1:21" x14ac:dyDescent="0.35">
      <c r="A1" s="6" t="s">
        <v>29</v>
      </c>
      <c r="B1" s="2" t="s">
        <v>30</v>
      </c>
      <c r="C1" s="5" t="s">
        <v>31</v>
      </c>
      <c r="E1" s="2" t="s">
        <v>32</v>
      </c>
      <c r="F1" s="2" t="s">
        <v>7</v>
      </c>
      <c r="J1" s="9" t="s">
        <v>10</v>
      </c>
      <c r="K1" s="9" t="s">
        <v>11</v>
      </c>
      <c r="L1" s="9" t="s">
        <v>12</v>
      </c>
      <c r="M1" s="9" t="s">
        <v>13</v>
      </c>
      <c r="N1" s="10">
        <v>1</v>
      </c>
      <c r="O1" s="9" t="s">
        <v>14</v>
      </c>
      <c r="P1" s="9" t="s">
        <v>15</v>
      </c>
    </row>
    <row r="2" spans="1:21" x14ac:dyDescent="0.35">
      <c r="A2" s="6">
        <v>0</v>
      </c>
      <c r="B2" s="2">
        <v>0</v>
      </c>
      <c r="C2" s="5">
        <f>D2*90</f>
        <v>0</v>
      </c>
      <c r="D2" s="11">
        <f>B2/150</f>
        <v>0</v>
      </c>
      <c r="E2" s="2">
        <v>1</v>
      </c>
      <c r="F2" s="2">
        <v>150</v>
      </c>
      <c r="J2" s="2" t="s">
        <v>17</v>
      </c>
      <c r="K2" s="2">
        <v>270</v>
      </c>
      <c r="L2" s="2">
        <v>180</v>
      </c>
      <c r="M2" s="12">
        <v>120</v>
      </c>
      <c r="N2" s="7">
        <v>1</v>
      </c>
      <c r="O2" s="8">
        <v>0.85</v>
      </c>
      <c r="P2" s="8">
        <v>0.66666666666666663</v>
      </c>
    </row>
    <row r="3" spans="1:21" x14ac:dyDescent="0.35">
      <c r="A3" s="6" t="s">
        <v>33</v>
      </c>
      <c r="B3" s="2">
        <v>15</v>
      </c>
      <c r="C3" s="5">
        <f t="shared" ref="C3:C11" si="0">D3*90</f>
        <v>9</v>
      </c>
      <c r="D3" s="11">
        <f t="shared" ref="D3:D11" si="1">B3/150</f>
        <v>0.1</v>
      </c>
      <c r="E3" s="2">
        <v>2</v>
      </c>
      <c r="F3" s="2">
        <v>90</v>
      </c>
      <c r="J3" s="2" t="s">
        <v>19</v>
      </c>
      <c r="K3" s="2">
        <v>180</v>
      </c>
      <c r="L3" s="2">
        <v>180</v>
      </c>
      <c r="M3" s="12">
        <v>81</v>
      </c>
      <c r="N3" s="7">
        <v>1</v>
      </c>
      <c r="O3" s="8">
        <v>0.85</v>
      </c>
      <c r="P3" s="8">
        <v>0.45</v>
      </c>
    </row>
    <row r="4" spans="1:21" x14ac:dyDescent="0.35">
      <c r="A4" s="6" t="s">
        <v>34</v>
      </c>
      <c r="B4" s="2">
        <v>33</v>
      </c>
      <c r="C4" s="5">
        <f t="shared" si="0"/>
        <v>19.8</v>
      </c>
      <c r="D4" s="11">
        <f t="shared" si="1"/>
        <v>0.22</v>
      </c>
      <c r="E4" s="2">
        <v>3</v>
      </c>
      <c r="F4" s="2">
        <v>50</v>
      </c>
      <c r="J4" s="2" t="s">
        <v>20</v>
      </c>
      <c r="K4" s="2">
        <v>270</v>
      </c>
      <c r="L4" s="2">
        <v>270</v>
      </c>
      <c r="M4" s="2">
        <v>100.8</v>
      </c>
      <c r="N4" s="7">
        <v>1</v>
      </c>
      <c r="O4" s="8">
        <v>0.85</v>
      </c>
      <c r="P4" s="8">
        <v>0.37333333333333335</v>
      </c>
    </row>
    <row r="5" spans="1:21" x14ac:dyDescent="0.35">
      <c r="A5" s="6">
        <v>2</v>
      </c>
      <c r="B5" s="2">
        <v>45</v>
      </c>
      <c r="C5" s="5">
        <f t="shared" si="0"/>
        <v>27</v>
      </c>
      <c r="D5" s="11">
        <f t="shared" si="1"/>
        <v>0.3</v>
      </c>
      <c r="E5" s="2">
        <v>4</v>
      </c>
      <c r="F5" s="2">
        <v>77</v>
      </c>
      <c r="J5" s="2" t="s">
        <v>21</v>
      </c>
      <c r="K5" s="2">
        <v>180</v>
      </c>
      <c r="L5" s="2">
        <v>270</v>
      </c>
      <c r="M5" s="2">
        <v>186</v>
      </c>
      <c r="N5" s="7">
        <v>1</v>
      </c>
      <c r="O5" s="8">
        <v>0.85</v>
      </c>
      <c r="P5" s="8">
        <v>0.68888888888888888</v>
      </c>
    </row>
    <row r="6" spans="1:21" x14ac:dyDescent="0.35">
      <c r="A6" s="6">
        <v>3</v>
      </c>
      <c r="B6" s="2">
        <v>90</v>
      </c>
      <c r="C6" s="5">
        <f t="shared" si="0"/>
        <v>54</v>
      </c>
      <c r="D6" s="11">
        <f t="shared" si="1"/>
        <v>0.6</v>
      </c>
      <c r="E6" s="2">
        <v>5</v>
      </c>
      <c r="F6" s="2">
        <v>77</v>
      </c>
      <c r="J6" s="2" t="s">
        <v>22</v>
      </c>
      <c r="K6" s="2">
        <v>180</v>
      </c>
      <c r="L6" s="2">
        <v>180</v>
      </c>
      <c r="M6" s="2">
        <v>63</v>
      </c>
      <c r="N6" s="7">
        <v>1</v>
      </c>
      <c r="O6" s="8">
        <v>0.85</v>
      </c>
      <c r="P6" s="8">
        <v>0.35</v>
      </c>
    </row>
    <row r="7" spans="1:21" x14ac:dyDescent="0.35">
      <c r="A7" s="6" t="s">
        <v>25</v>
      </c>
      <c r="B7" s="2">
        <v>110</v>
      </c>
      <c r="C7" s="5">
        <f t="shared" si="0"/>
        <v>66</v>
      </c>
      <c r="D7" s="11">
        <f t="shared" si="1"/>
        <v>0.73333333333333328</v>
      </c>
      <c r="E7" s="2">
        <v>6</v>
      </c>
      <c r="F7" s="2">
        <v>90</v>
      </c>
      <c r="J7" s="2" t="s">
        <v>23</v>
      </c>
      <c r="K7" s="2">
        <v>180</v>
      </c>
      <c r="L7" s="2">
        <v>270</v>
      </c>
      <c r="M7" s="2">
        <v>48.6</v>
      </c>
      <c r="N7" s="7">
        <v>1</v>
      </c>
      <c r="O7" s="8">
        <v>0.85</v>
      </c>
      <c r="P7" s="8">
        <v>0.18</v>
      </c>
    </row>
    <row r="8" spans="1:21" x14ac:dyDescent="0.35">
      <c r="A8" s="6" t="s">
        <v>27</v>
      </c>
      <c r="B8" s="2">
        <v>110</v>
      </c>
      <c r="C8" s="5">
        <f t="shared" si="0"/>
        <v>66</v>
      </c>
      <c r="D8" s="11">
        <f t="shared" si="1"/>
        <v>0.73333333333333328</v>
      </c>
      <c r="J8" s="2" t="s">
        <v>24</v>
      </c>
      <c r="K8" s="2">
        <v>180</v>
      </c>
      <c r="L8" s="2">
        <v>180</v>
      </c>
      <c r="M8" s="2">
        <v>18</v>
      </c>
      <c r="N8" s="7">
        <v>1</v>
      </c>
      <c r="O8" s="8">
        <v>0.85</v>
      </c>
      <c r="P8" s="8">
        <v>0.1</v>
      </c>
    </row>
    <row r="9" spans="1:21" x14ac:dyDescent="0.35">
      <c r="A9" s="6" t="s">
        <v>16</v>
      </c>
      <c r="B9" s="2">
        <v>130</v>
      </c>
      <c r="C9" s="5">
        <f t="shared" si="0"/>
        <v>78</v>
      </c>
      <c r="D9" s="11">
        <f t="shared" si="1"/>
        <v>0.8666666666666667</v>
      </c>
      <c r="J9" s="2" t="s">
        <v>26</v>
      </c>
      <c r="K9" s="2">
        <v>180</v>
      </c>
      <c r="L9" s="2">
        <v>180</v>
      </c>
      <c r="M9" s="2">
        <v>18</v>
      </c>
      <c r="N9" s="7">
        <v>1</v>
      </c>
      <c r="O9" s="8">
        <v>0.85</v>
      </c>
      <c r="P9" s="8">
        <v>0.1</v>
      </c>
    </row>
    <row r="10" spans="1:21" x14ac:dyDescent="0.35">
      <c r="A10" s="6" t="s">
        <v>18</v>
      </c>
      <c r="B10" s="2">
        <v>140</v>
      </c>
      <c r="C10" s="5">
        <f t="shared" si="0"/>
        <v>84</v>
      </c>
      <c r="D10" s="11">
        <f t="shared" si="1"/>
        <v>0.93333333333333335</v>
      </c>
    </row>
    <row r="11" spans="1:21" x14ac:dyDescent="0.35">
      <c r="A11" s="6" t="s">
        <v>35</v>
      </c>
      <c r="B11" s="2">
        <v>150</v>
      </c>
      <c r="C11" s="5">
        <f t="shared" si="0"/>
        <v>90</v>
      </c>
      <c r="D11" s="11">
        <f t="shared" si="1"/>
        <v>1</v>
      </c>
    </row>
    <row r="12" spans="1:21" x14ac:dyDescent="0.35">
      <c r="M12" s="13" t="s">
        <v>10</v>
      </c>
      <c r="N12" s="13" t="s">
        <v>12</v>
      </c>
      <c r="O12" s="13" t="s">
        <v>13</v>
      </c>
      <c r="P12" s="13" t="s">
        <v>15</v>
      </c>
      <c r="R12" s="13" t="s">
        <v>10</v>
      </c>
      <c r="S12" s="13" t="s">
        <v>12</v>
      </c>
      <c r="T12" s="13" t="s">
        <v>13</v>
      </c>
      <c r="U12" s="13" t="s">
        <v>15</v>
      </c>
    </row>
    <row r="13" spans="1:21" x14ac:dyDescent="0.35">
      <c r="M13" s="14" t="s">
        <v>36</v>
      </c>
      <c r="N13" s="14">
        <v>180</v>
      </c>
      <c r="O13" s="14">
        <v>28.8</v>
      </c>
      <c r="P13" s="15">
        <v>0.16</v>
      </c>
      <c r="R13" s="14" t="s">
        <v>37</v>
      </c>
      <c r="S13" s="14">
        <v>270</v>
      </c>
      <c r="T13" s="14">
        <v>55.8</v>
      </c>
      <c r="U13" s="15">
        <v>0.21</v>
      </c>
    </row>
    <row r="14" spans="1:21" x14ac:dyDescent="0.35">
      <c r="M14" s="14" t="s">
        <v>38</v>
      </c>
      <c r="N14" s="14">
        <v>90</v>
      </c>
      <c r="O14" s="14">
        <v>27</v>
      </c>
      <c r="P14" s="15">
        <v>0.3</v>
      </c>
      <c r="R14" s="14" t="s">
        <v>39</v>
      </c>
      <c r="S14" s="14">
        <v>270</v>
      </c>
      <c r="T14" s="14">
        <v>135</v>
      </c>
      <c r="U14" s="15">
        <v>0.5</v>
      </c>
    </row>
    <row r="15" spans="1:21" x14ac:dyDescent="0.35">
      <c r="M15" s="14" t="s">
        <v>40</v>
      </c>
      <c r="N15" s="14">
        <v>180</v>
      </c>
      <c r="O15" s="14">
        <v>108</v>
      </c>
      <c r="P15" s="15">
        <v>0.6</v>
      </c>
      <c r="R15" s="14" t="s">
        <v>41</v>
      </c>
      <c r="S15" s="14">
        <v>270</v>
      </c>
      <c r="T15" s="14">
        <v>162</v>
      </c>
      <c r="U15" s="15">
        <v>0.6</v>
      </c>
    </row>
    <row r="16" spans="1:21" x14ac:dyDescent="0.35">
      <c r="M16" s="14" t="s">
        <v>42</v>
      </c>
      <c r="N16" s="14">
        <v>90</v>
      </c>
      <c r="O16" s="14">
        <v>54</v>
      </c>
      <c r="P16" s="15">
        <v>0.6</v>
      </c>
    </row>
    <row r="17" spans="13:16" x14ac:dyDescent="0.35">
      <c r="M17" s="14" t="s">
        <v>43</v>
      </c>
      <c r="N17" s="14">
        <v>270</v>
      </c>
      <c r="O17" s="14">
        <v>55.8</v>
      </c>
      <c r="P17" s="15">
        <v>0.21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D6FE53A-BA45-42A1-998C-4B88FA9B5E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B03</vt:lpstr>
      <vt:lpstr>Hoja1</vt:lpstr>
      <vt:lpstr>'B03'!Área_de_impresión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